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ATI\NEW_AUTOCAD PROGETTI\COMUNE DI VENEZIA\0_AGGIORNAMENTO PREZZARIO 2024\FILE EDITABILI\"/>
    </mc:Choice>
  </mc:AlternateContent>
  <xr:revisionPtr revIDLastSave="0" documentId="13_ncr:1_{EF83B1E4-DB1F-4D5A-9F6E-0EC2E8F7649F}" xr6:coauthVersionLast="36" xr6:coauthVersionMax="36" xr10:uidLastSave="{00000000-0000-0000-0000-000000000000}"/>
  <bookViews>
    <workbookView xWindow="0" yWindow="0" windowWidth="28800" windowHeight="10725" tabRatio="895" xr2:uid="{00000000-000D-0000-FFFF-FFFF00000000}"/>
  </bookViews>
  <sheets>
    <sheet name="AP.A" sheetId="55" r:id="rId1"/>
    <sheet name="AP.B" sheetId="45" r:id="rId2"/>
    <sheet name="AP.C" sheetId="46" r:id="rId3"/>
    <sheet name="AP.D" sheetId="47" r:id="rId4"/>
    <sheet name="AP.E" sheetId="48" r:id="rId5"/>
    <sheet name="AP.F" sheetId="50" r:id="rId6"/>
    <sheet name="AP.G" sheetId="51" r:id="rId7"/>
    <sheet name="AP.H" sheetId="52" r:id="rId8"/>
    <sheet name="AP.I" sheetId="53" r:id="rId9"/>
    <sheet name="AP.L" sheetId="54" r:id="rId10"/>
  </sheets>
  <definedNames>
    <definedName name="_xlnm.Print_Area" localSheetId="0">AP.A!$A$1:$G$56</definedName>
    <definedName name="_xlnm.Print_Area" localSheetId="1">AP.B!$A$1:$G$58</definedName>
    <definedName name="_xlnm.Print_Area" localSheetId="2">AP.C!$A$1:$G$59</definedName>
    <definedName name="_xlnm.Print_Area" localSheetId="3">AP.D!$A$1:$G$57</definedName>
    <definedName name="_xlnm.Print_Area" localSheetId="4">AP.E!$A$1:$G$58</definedName>
    <definedName name="_xlnm.Print_Area" localSheetId="5">AP.F!$A$1:$G$56</definedName>
    <definedName name="_xlnm.Print_Area" localSheetId="6">AP.G!$A$1:$G$58</definedName>
    <definedName name="_xlnm.Print_Area" localSheetId="7">AP.H!$A$1:$G$59</definedName>
    <definedName name="_xlnm.Print_Area" localSheetId="8">AP.I!$A$1:$G$57</definedName>
    <definedName name="_xlnm.Print_Area" localSheetId="9">AP.L!$A$1:$G$58</definedName>
  </definedNames>
  <calcPr calcId="179021"/>
</workbook>
</file>

<file path=xl/calcChain.xml><?xml version="1.0" encoding="utf-8"?>
<calcChain xmlns="http://schemas.openxmlformats.org/spreadsheetml/2006/main">
  <c r="F42" i="55" l="1"/>
  <c r="F41" i="55"/>
  <c r="F40" i="55"/>
  <c r="F43" i="55" s="1"/>
  <c r="F37" i="55"/>
  <c r="F35" i="55"/>
  <c r="F32" i="55"/>
  <c r="F31" i="55"/>
  <c r="F30" i="55"/>
  <c r="F29" i="55"/>
  <c r="F28" i="55"/>
  <c r="F27" i="55"/>
  <c r="F26" i="55"/>
  <c r="F25" i="55"/>
  <c r="F24" i="55"/>
  <c r="F22" i="55"/>
  <c r="F21" i="55"/>
  <c r="F20" i="55"/>
  <c r="F18" i="55"/>
  <c r="F17" i="55"/>
  <c r="F14" i="55"/>
  <c r="F13" i="55"/>
  <c r="F15" i="55" s="1"/>
  <c r="F33" i="55" l="1"/>
  <c r="E36" i="55"/>
  <c r="F36" i="55" s="1"/>
  <c r="F38" i="55" s="1"/>
  <c r="F44" i="48"/>
  <c r="F43" i="48"/>
  <c r="F45" i="48" s="1"/>
  <c r="F39" i="48"/>
  <c r="F37" i="48"/>
  <c r="F36" i="48"/>
  <c r="F35" i="48"/>
  <c r="F32" i="48"/>
  <c r="F31" i="48"/>
  <c r="F30" i="48"/>
  <c r="F29" i="48"/>
  <c r="F28" i="48"/>
  <c r="F27" i="48"/>
  <c r="F26" i="48"/>
  <c r="F25" i="48"/>
  <c r="F24" i="48"/>
  <c r="F21" i="48"/>
  <c r="F20" i="48"/>
  <c r="F18" i="48"/>
  <c r="F22" i="48" s="1"/>
  <c r="F17" i="48"/>
  <c r="F14" i="48"/>
  <c r="F13" i="48"/>
  <c r="F43" i="47"/>
  <c r="F42" i="47"/>
  <c r="F44" i="47" s="1"/>
  <c r="F39" i="47"/>
  <c r="F37" i="47"/>
  <c r="F36" i="47"/>
  <c r="F35" i="47"/>
  <c r="F32" i="47"/>
  <c r="F31" i="47"/>
  <c r="F30" i="47"/>
  <c r="F29" i="47"/>
  <c r="F28" i="47"/>
  <c r="F27" i="47"/>
  <c r="F26" i="47"/>
  <c r="F25" i="47"/>
  <c r="F24" i="47"/>
  <c r="F21" i="47"/>
  <c r="F20" i="47"/>
  <c r="F18" i="47"/>
  <c r="F22" i="47" s="1"/>
  <c r="F17" i="47"/>
  <c r="F14" i="47"/>
  <c r="F13" i="47"/>
  <c r="F45" i="46"/>
  <c r="F44" i="46"/>
  <c r="F43" i="46"/>
  <c r="F46" i="46" s="1"/>
  <c r="F39" i="46"/>
  <c r="F37" i="46"/>
  <c r="F36" i="46"/>
  <c r="F35" i="46"/>
  <c r="F32" i="46"/>
  <c r="F31" i="46"/>
  <c r="F30" i="46"/>
  <c r="F29" i="46"/>
  <c r="F28" i="46"/>
  <c r="F27" i="46"/>
  <c r="F26" i="46"/>
  <c r="F25" i="46"/>
  <c r="F24" i="46"/>
  <c r="F21" i="46"/>
  <c r="F20" i="46"/>
  <c r="F18" i="46"/>
  <c r="F22" i="46" s="1"/>
  <c r="F17" i="46"/>
  <c r="F15" i="46"/>
  <c r="E38" i="46" s="1"/>
  <c r="F38" i="46" s="1"/>
  <c r="F14" i="46"/>
  <c r="F13" i="46"/>
  <c r="F44" i="45"/>
  <c r="F43" i="45"/>
  <c r="F42" i="45"/>
  <c r="F45" i="45" s="1"/>
  <c r="F39" i="45"/>
  <c r="F37" i="45"/>
  <c r="F35" i="45"/>
  <c r="F32" i="45"/>
  <c r="F31" i="45"/>
  <c r="F30" i="45"/>
  <c r="F29" i="45"/>
  <c r="F28" i="45"/>
  <c r="F27" i="45"/>
  <c r="F26" i="45"/>
  <c r="F25" i="45"/>
  <c r="F24" i="45"/>
  <c r="F21" i="45"/>
  <c r="F20" i="45"/>
  <c r="F18" i="45"/>
  <c r="F22" i="45" s="1"/>
  <c r="F17" i="45"/>
  <c r="F14" i="45"/>
  <c r="F15" i="45" s="1"/>
  <c r="F13" i="45"/>
  <c r="F40" i="50"/>
  <c r="F43" i="50" s="1"/>
  <c r="F37" i="51"/>
  <c r="F43" i="52"/>
  <c r="F46" i="52" s="1"/>
  <c r="F42" i="51"/>
  <c r="F45" i="52"/>
  <c r="F44" i="52"/>
  <c r="F39" i="52"/>
  <c r="F37" i="52"/>
  <c r="F36" i="52"/>
  <c r="F35" i="52"/>
  <c r="F32" i="52"/>
  <c r="F31" i="52"/>
  <c r="F30" i="52"/>
  <c r="F29" i="52"/>
  <c r="F28" i="52"/>
  <c r="F27" i="52"/>
  <c r="F26" i="52"/>
  <c r="F25" i="52"/>
  <c r="F24" i="52"/>
  <c r="F21" i="52"/>
  <c r="F20" i="52"/>
  <c r="F18" i="52"/>
  <c r="F17" i="52"/>
  <c r="F14" i="52"/>
  <c r="F13" i="52"/>
  <c r="F15" i="52" s="1"/>
  <c r="F43" i="53"/>
  <c r="F42" i="53"/>
  <c r="F39" i="53"/>
  <c r="F37" i="53"/>
  <c r="F36" i="53"/>
  <c r="F35" i="53"/>
  <c r="F32" i="53"/>
  <c r="F31" i="53"/>
  <c r="F30" i="53"/>
  <c r="F29" i="53"/>
  <c r="F28" i="53"/>
  <c r="F27" i="53"/>
  <c r="F26" i="53"/>
  <c r="F25" i="53"/>
  <c r="F24" i="53"/>
  <c r="F21" i="53"/>
  <c r="F20" i="53"/>
  <c r="F18" i="53"/>
  <c r="F17" i="53"/>
  <c r="F14" i="53"/>
  <c r="F13" i="53"/>
  <c r="F15" i="53" s="1"/>
  <c r="F42" i="50"/>
  <c r="F41" i="50"/>
  <c r="F37" i="50"/>
  <c r="F35" i="50"/>
  <c r="F32" i="50"/>
  <c r="F31" i="50"/>
  <c r="F30" i="50"/>
  <c r="F29" i="50"/>
  <c r="F28" i="50"/>
  <c r="F27" i="50"/>
  <c r="F26" i="50"/>
  <c r="F25" i="50"/>
  <c r="F24" i="50"/>
  <c r="F21" i="50"/>
  <c r="F20" i="50"/>
  <c r="F18" i="50"/>
  <c r="F22" i="50" s="1"/>
  <c r="F17" i="50"/>
  <c r="F14" i="50"/>
  <c r="F13" i="50"/>
  <c r="F15" i="50" s="1"/>
  <c r="E36" i="50" s="1"/>
  <c r="F36" i="50" s="1"/>
  <c r="F13" i="51"/>
  <c r="F13" i="54"/>
  <c r="F40" i="46" l="1"/>
  <c r="F48" i="46" s="1"/>
  <c r="G15" i="46" s="1"/>
  <c r="F33" i="46"/>
  <c r="F33" i="45"/>
  <c r="F45" i="55"/>
  <c r="G38" i="55" s="1"/>
  <c r="F15" i="48"/>
  <c r="F33" i="48"/>
  <c r="E38" i="48"/>
  <c r="F38" i="48" s="1"/>
  <c r="F40" i="48" s="1"/>
  <c r="F15" i="47"/>
  <c r="E38" i="47" s="1"/>
  <c r="F38" i="47" s="1"/>
  <c r="F40" i="47" s="1"/>
  <c r="F33" i="47"/>
  <c r="F33" i="53"/>
  <c r="F33" i="52"/>
  <c r="F22" i="52"/>
  <c r="E38" i="45"/>
  <c r="F38" i="45" s="1"/>
  <c r="F40" i="45" s="1"/>
  <c r="F22" i="53"/>
  <c r="F44" i="53"/>
  <c r="E38" i="52"/>
  <c r="F38" i="52" s="1"/>
  <c r="F40" i="52" s="1"/>
  <c r="E38" i="53"/>
  <c r="F38" i="53" s="1"/>
  <c r="F40" i="53" s="1"/>
  <c r="F33" i="50"/>
  <c r="F38" i="50"/>
  <c r="G40" i="46" l="1"/>
  <c r="G46" i="46"/>
  <c r="G22" i="46"/>
  <c r="F47" i="55"/>
  <c r="F49" i="55" s="1"/>
  <c r="F51" i="55" s="1"/>
  <c r="F53" i="55" s="1"/>
  <c r="G33" i="55"/>
  <c r="G15" i="55"/>
  <c r="G43" i="55"/>
  <c r="G22" i="55"/>
  <c r="F47" i="48"/>
  <c r="F46" i="47"/>
  <c r="F50" i="46"/>
  <c r="F52" i="46" s="1"/>
  <c r="F54" i="46" s="1"/>
  <c r="F56" i="46" s="1"/>
  <c r="G33" i="46"/>
  <c r="F47" i="45"/>
  <c r="G40" i="45" s="1"/>
  <c r="F48" i="52"/>
  <c r="F46" i="53"/>
  <c r="F45" i="50"/>
  <c r="G48" i="46" l="1"/>
  <c r="G45" i="55"/>
  <c r="F49" i="48"/>
  <c r="G15" i="48"/>
  <c r="G22" i="48"/>
  <c r="G45" i="48"/>
  <c r="G33" i="48"/>
  <c r="G40" i="48"/>
  <c r="F48" i="47"/>
  <c r="G22" i="47"/>
  <c r="G44" i="47"/>
  <c r="G15" i="47"/>
  <c r="G33" i="47"/>
  <c r="G40" i="47"/>
  <c r="F49" i="45"/>
  <c r="F51" i="45" s="1"/>
  <c r="F53" i="45" s="1"/>
  <c r="F55" i="45" s="1"/>
  <c r="G22" i="45"/>
  <c r="G33" i="45"/>
  <c r="G15" i="45"/>
  <c r="G45" i="45"/>
  <c r="F50" i="52"/>
  <c r="G33" i="52"/>
  <c r="G15" i="52"/>
  <c r="G22" i="52"/>
  <c r="G46" i="52"/>
  <c r="G40" i="52"/>
  <c r="F48" i="53"/>
  <c r="G22" i="53"/>
  <c r="G44" i="53"/>
  <c r="G33" i="53"/>
  <c r="G15" i="53"/>
  <c r="G40" i="53"/>
  <c r="F47" i="50"/>
  <c r="F49" i="50" s="1"/>
  <c r="F51" i="50" s="1"/>
  <c r="F53" i="50" s="1"/>
  <c r="G15" i="50"/>
  <c r="G33" i="50"/>
  <c r="G43" i="50"/>
  <c r="G22" i="50"/>
  <c r="G38" i="50"/>
  <c r="F44" i="54"/>
  <c r="F43" i="54"/>
  <c r="F45" i="54" s="1"/>
  <c r="F39" i="54"/>
  <c r="F37" i="54"/>
  <c r="F36" i="54"/>
  <c r="F35" i="54"/>
  <c r="F32" i="54"/>
  <c r="F31" i="54"/>
  <c r="F30" i="54"/>
  <c r="F29" i="54"/>
  <c r="F28" i="54"/>
  <c r="F27" i="54"/>
  <c r="F26" i="54"/>
  <c r="F25" i="54"/>
  <c r="F24" i="54"/>
  <c r="F21" i="54"/>
  <c r="F20" i="54"/>
  <c r="F18" i="54"/>
  <c r="F22" i="54" s="1"/>
  <c r="F17" i="54"/>
  <c r="F14" i="54"/>
  <c r="F15" i="54" s="1"/>
  <c r="F44" i="51"/>
  <c r="F43" i="51"/>
  <c r="F39" i="51"/>
  <c r="F35" i="51"/>
  <c r="F40" i="51" s="1"/>
  <c r="F32" i="51"/>
  <c r="F31" i="51"/>
  <c r="F30" i="51"/>
  <c r="F29" i="51"/>
  <c r="F28" i="51"/>
  <c r="F27" i="51"/>
  <c r="F26" i="51"/>
  <c r="F25" i="51"/>
  <c r="F24" i="51"/>
  <c r="F21" i="51"/>
  <c r="F20" i="51"/>
  <c r="F18" i="51"/>
  <c r="F17" i="51"/>
  <c r="F14" i="51"/>
  <c r="F15" i="51" s="1"/>
  <c r="G47" i="45" l="1"/>
  <c r="F51" i="48"/>
  <c r="F53" i="48" s="1"/>
  <c r="F55" i="48" s="1"/>
  <c r="G47" i="48"/>
  <c r="F50" i="47"/>
  <c r="F52" i="47" s="1"/>
  <c r="F54" i="47" s="1"/>
  <c r="G46" i="47"/>
  <c r="G48" i="52"/>
  <c r="F45" i="51"/>
  <c r="F33" i="51"/>
  <c r="F52" i="52"/>
  <c r="F54" i="52" s="1"/>
  <c r="F56" i="52" s="1"/>
  <c r="F50" i="53"/>
  <c r="F52" i="53" s="1"/>
  <c r="F54" i="53" s="1"/>
  <c r="G46" i="53"/>
  <c r="F33" i="54"/>
  <c r="G45" i="50"/>
  <c r="E38" i="54"/>
  <c r="F38" i="54" s="1"/>
  <c r="F40" i="54" s="1"/>
  <c r="F22" i="51"/>
  <c r="E38" i="51"/>
  <c r="F38" i="51" s="1"/>
  <c r="F47" i="54" l="1"/>
  <c r="F47" i="51"/>
  <c r="F49" i="54" l="1"/>
  <c r="G22" i="54"/>
  <c r="G15" i="54"/>
  <c r="G45" i="54"/>
  <c r="G33" i="54"/>
  <c r="G40" i="54"/>
  <c r="F49" i="51"/>
  <c r="F51" i="51" s="1"/>
  <c r="G22" i="51"/>
  <c r="G33" i="51"/>
  <c r="G15" i="51"/>
  <c r="G45" i="51"/>
  <c r="G40" i="51"/>
  <c r="F51" i="54" l="1"/>
  <c r="F53" i="54" s="1"/>
  <c r="F55" i="54" s="1"/>
  <c r="G47" i="54"/>
  <c r="F53" i="51"/>
  <c r="F55" i="51" s="1"/>
  <c r="G47" i="51"/>
</calcChain>
</file>

<file path=xl/sharedStrings.xml><?xml version="1.0" encoding="utf-8"?>
<sst xmlns="http://schemas.openxmlformats.org/spreadsheetml/2006/main" count="1014" uniqueCount="106">
  <si>
    <t>%</t>
  </si>
  <si>
    <t xml:space="preserve">SCHEDA DI ANALISI PREZZI UNITARI DI LAVORAZIONE </t>
  </si>
  <si>
    <t>DESCRIZIONE ESTESA ARTICOLO:</t>
  </si>
  <si>
    <t>DATA:</t>
  </si>
  <si>
    <t>N° Art.:</t>
  </si>
  <si>
    <t>NOTE:</t>
  </si>
  <si>
    <t>RIF.</t>
  </si>
  <si>
    <t>UNITA' di</t>
  </si>
  <si>
    <t>QUANTITA'</t>
  </si>
  <si>
    <t>COSTO</t>
  </si>
  <si>
    <t>COSTO UN.</t>
  </si>
  <si>
    <t>Art.</t>
  </si>
  <si>
    <t>MISURA</t>
  </si>
  <si>
    <t>UNITARIO</t>
  </si>
  <si>
    <t>LAVORAZIONE</t>
  </si>
  <si>
    <t>A.1.2.a</t>
  </si>
  <si>
    <t>Operaio Specializzato</t>
  </si>
  <si>
    <t>ora</t>
  </si>
  <si>
    <t>A.1.3.a</t>
  </si>
  <si>
    <t>Operaio Qualificato</t>
  </si>
  <si>
    <t>A.1.4.a</t>
  </si>
  <si>
    <t>Manovale Comune</t>
  </si>
  <si>
    <t>Autocarro 8,5 t. con gru con operatore</t>
  </si>
  <si>
    <t>Mini Escavatore con potenza fino a 15 kw. con operatore</t>
  </si>
  <si>
    <t>Totale Noli</t>
  </si>
  <si>
    <t>t*km</t>
  </si>
  <si>
    <t>Totale Trasporti</t>
  </si>
  <si>
    <t>Nota:</t>
  </si>
  <si>
    <t>TOTALE COSTO</t>
  </si>
  <si>
    <t>UTILE IMPRESA 10%:</t>
  </si>
  <si>
    <t>SOMMANO</t>
  </si>
  <si>
    <t>UNITA' DI MISURA:</t>
  </si>
  <si>
    <t>mq.</t>
  </si>
  <si>
    <t>TOTALE PREZZO DA ANALISI</t>
  </si>
  <si>
    <t>cad.</t>
  </si>
  <si>
    <t>A.1.1.a</t>
  </si>
  <si>
    <t>Operaio IV° Livello</t>
  </si>
  <si>
    <t>RISORSE</t>
  </si>
  <si>
    <t xml:space="preserve">RISORSE UMANE </t>
  </si>
  <si>
    <t>RU</t>
  </si>
  <si>
    <t>PR</t>
  </si>
  <si>
    <t>AT</t>
  </si>
  <si>
    <t>Quota percentuale di incidenza sul prodotto</t>
  </si>
  <si>
    <t>SPESE GENERALI 17% compr. Oneri Sicurezza Aziendali</t>
  </si>
  <si>
    <t xml:space="preserve"> %</t>
  </si>
  <si>
    <t>incidenza</t>
  </si>
  <si>
    <t>Pontone semovente da 130-180 kW, della portata di 100-150 t, compreso equipaggio</t>
  </si>
  <si>
    <t>Nolo di Gruppo elettrogeno da 10 a 13 kW</t>
  </si>
  <si>
    <t>Nolo di Motocompressore pressione 12 bar</t>
  </si>
  <si>
    <t>Nolo di Argano con motore da HP 4</t>
  </si>
  <si>
    <t>Nolo di ponteggi per il primo mese</t>
  </si>
  <si>
    <t>ATTREZZATURE - NOLI</t>
  </si>
  <si>
    <t>ATTREZZATURE - TRASPORTI</t>
  </si>
  <si>
    <t>PRODOTTI - MATERIALE</t>
  </si>
  <si>
    <t>Totale Prodotti - Materiali - PR</t>
  </si>
  <si>
    <t>Totale Risorse Umane - RU</t>
  </si>
  <si>
    <t>Totale Prodotti - smaltimenti a discarica - PRSMA</t>
  </si>
  <si>
    <t>Valutazione a giorno</t>
  </si>
  <si>
    <t>Valutazione unitaria a giorno</t>
  </si>
  <si>
    <t>€/giorno</t>
  </si>
  <si>
    <t>ON</t>
  </si>
  <si>
    <t>ONERI DIVERSI</t>
  </si>
  <si>
    <t>Le quantità di riconoscimento come sopra indicate sono da ritenersi aggiuntive rispetto a quelle che ordinariamente sono da prevedere quali spese generali d'impresa in sede di offerta per la tipologia di cantiere di che trattasi.</t>
  </si>
  <si>
    <t>Oneri per ulteriori allacciamenti da corrispondere a ENEL per cantieri di lavoro diversi</t>
  </si>
  <si>
    <t>Oneri per ulteriori allacciamenti idrici per cantieri di lavoro diversi</t>
  </si>
  <si>
    <t>a viaggio</t>
  </si>
  <si>
    <t xml:space="preserve">Riconoscimento oneri aggiuntivi omnicomprensivi, per il ristoro dei particolari maggiori oneri relativi ai cantieri da realizzarsi nel Centro Storico e nelle isole della Laguna di Venezia per:  
a) localizzazione del cantiere di lavoro;
b) particolare onerosità della logistica del cantiere anche in rapporto alla vicinanza o meno dei punti di attracco dei natanti;  
c) particolare onerosità nel trasporto, installazione e smontaggio degli apprestamenti della sicurezza quali i ponteggi di qualsiasi tipologia, conformazione e base di appoggio ( esclusi gli oneri già previsti nel Piano di Sicurezza); 
d) particolare onerosità dell’incidenza dei trasporti nautici e terrestri senza ausilio di mezzi meccanici in rapporto alla disponibilità di stoccaggio dei materiali in approvvigionamento e smaltimento;
e) particolare onerosità dell’incidenza dei trasporti nautici e terrestri senza ausilio di mezzi meccanici in rapporto alla capacità produttiva data dai mezzi di trasporto degli approvvigionamenti e degli smaltimenti ( es. capacità produttiva di getto di strutture in c.a. eseguita mediante pompa carrata e fornitura con autobetoniera su mezzo natante e/o pontone in rapporto alla portata sia dei mezzi di trasporto del materiale che dei natanti da usarsi, oltre alla distanza dai punti di possibile attracco e stazionamento, ivi compresi gli eventuali maggiori oneri per attrezzature per il convogliamento del materiale dal punto di sbarco all’area di lavoro;
f) la ridotta produttività giornaliera dovuta a tutte o solo talune delle particolarità di cui ai punti precedenti.
Riconoscimento per ogni giorno solare consecutivo di durata contrattuale come previsto dal  Capitolato Speciale e dal Contratto d’appalto. Essendo il presente riconoscimento per maggiori oneri di disagio operativo durante l’effettivo periodo delle lavorazioni, non verranno riconosciuti i giorni per eventuali sospensioni dei lavori. Parimenti non verranno riconosciuti i periodi di proroga eventualmente concessi in corso d’opera dal R.U.P. per motivi indipendenti dalla stazione appaltante. PER CANTIERI DI RISTRUTTURAZIONE EDILIZIA DI IMPORTO INFERIORE A € 400.000,00 - CENTRO STORICO </t>
  </si>
  <si>
    <t>Pontone semovente da 130-180 kW, della portata di 100-150 t, compreso equipaggio (si stimano 30 viaggi per approvvigionamenti e smaltimenti)</t>
  </si>
  <si>
    <t xml:space="preserve">Riconoscimento oneri aggiuntivi omnicomprensivi, per il ristoro dei particolari maggiori oneri relativi ai cantieri da realizzarsi nel Centro Storico e nelle isole della Laguna di Venezia per:  
a) localizzazione del cantiere di lavoro;
b) particolare onerosità della logistica del cantiere anche in rapporto alla vicinanza o meno dei punti di attracco dei natanti;  
c) particolare onerosità nel trasporto, installazione e smontaggio degli apprestamenti della sicurezza quali i ponteggi di qualsiasi tipologia, conformazione e base di appoggio ( esclusi gli oneri già previsti nel Piano di Sicurezza); 
d) particolare onerosità dell’incidenza dei trasporti nautici e terrestri senza ausilio di mezzi meccanici in rapporto alla disponibilità di stoccaggio dei materiali in approvvigionamento e smaltimento;
e) particolare onerosità dell’incidenza dei trasporti nautici e terrestri senza ausilio di mezzi meccanici in rapporto alla capacità produttiva data dai mezzi di trasporto degli approvvigionamenti e degli smaltimenti ( es. capacità produttiva di getto di strutture in c.a. eseguita mediante pompa carrata e fornitura con autobetoniera su mezzo natante e/o pontone in rapporto alla portata sia dei mezzi di trasporto del materiale che dei natanti da usarsi, oltre alla distanza dai punti di possibile attracco e stazionamento, ivi compresi gli eventuali maggiori oneri per attrezzature per il convogliamento del materiale dal punto di sbarco all’area di lavoro;
f) la ridotta produttività giornaliera dovuta a tutte o solo talune delle particolarità di cui ai punti precedenti.
Riconoscimento per ogni giorno solare consecutivo di durata contrattuale come previsto dal  Capitolato Speciale e dal Contratto d’appalto. Essendo il presente riconoscimento per maggiori oneri di disagio operativo durante l’effettivo periodo delle lavorazioni, non verranno riconosciuti i giorni per eventuali sospensioni dei lavori. Parimenti non verranno riconosciuti i periodi di proroga eventualmente concessi in corso d’opera dal R.U.P. per motivi indipendenti dalla stazione appaltante. PER CANTIERI DI RISTRUTTURAZIONE EDILIZIA DI IMPORTO TRA € 400.000 ED € 1.000.000- CENTRO STORICO </t>
  </si>
  <si>
    <t xml:space="preserve">Riconoscimento oneri aggiuntivi omnicomprensivi, per il ristoro dei particolari maggiori oneri relativi ai cantieri da realizzarsi nel Centro Storico e nelle isole della Laguna di Venezia per:  
a) localizzazione del cantiere di lavoro;
b) particolare onerosità della logistica del cantiere anche in rapporto alla vicinanza o meno dei punti di attracco dei natanti;  
c) particolare onerosità nel trasporto, installazione e smontaggio degli apprestamenti della sicurezza quali i ponteggi di qualsiasi tipologia, conformazione e base di appoggio ( esclusi gli oneri già previsti nel Piano di Sicurezza); 
d) particolare onerosità dell’incidenza dei trasporti nautici e terrestri senza ausilio di mezzi meccanici in rapporto alla disponibilità di stoccaggio dei materiali in approvvigionamento e smaltimento;
e) particolare onerosità dell’incidenza dei trasporti nautici e terrestri senza ausilio di mezzi meccanici in rapporto alla capacità produttiva data dai mezzi di trasporto degli approvvigionamenti e degli smaltimenti ( es. capacità produttiva di getto di strutture in c.a. eseguita mediante pompa carrata e fornitura con autobetoniera su mezzo natante e/o pontone in rapporto alla portata sia dei mezzi di trasporto del materiale che dei natanti da usarsi, oltre alla distanza dai punti di possibile attracco e stazionamento, ivi compresi gli eventuali maggiori oneri per attrezzature per il convogliamento del materiale dal punto di sbarco all’area di lavoro;
f) la ridotta produttività giornaliera dovuta a tutte o solo talune delle particolarità di cui ai punti precedenti.
Riconoscimento per ogni giorno solare consecutivo di durata contrattuale come previsto dal  Capitolato Speciale e dal Contratto d’appalto. Essendo il presente riconoscimento per maggiori oneri di disagio operativo durante l’effettivo periodo delle lavorazioni, non verranno riconosciuti i giorni per eventuali sospensioni dei lavori. Parimenti non verranno riconosciuti i periodi di proroga eventualmente concessi in corso d’opera dal R.U.P. per motivi indipendenti dalla stazione appaltante. PER CANTIERI DI RISTRUTTURAZIONE EDILIZIA DI IMPORTO TRA € 1.000.000 ED € 2.500.000- CENTRO STORICO </t>
  </si>
  <si>
    <t>Pontone semovente da 147-296 kW, della portata di 200-300 t, compreso equipaggio per trasporto gru a torre</t>
  </si>
  <si>
    <t>Pontone semovente da 130-180 kW, della portata di 100-150 t, compreso equipaggio (si stimano 5 viaggi per approvvigionamenti e smaltimenti)</t>
  </si>
  <si>
    <t xml:space="preserve">Riconoscimento oneri aggiuntivi omnicomprensivi, per il ristoro dei particolari maggiori oneri relativi ai cantieri da realizzarsi nel Centro Storico e nelle isole della Laguna di Venezia per:  
a) localizzazione del cantiere di lavoro;
b) particolare onerosità della logistica del cantiere anche in rapporto alla vicinanza o meno dei punti di attracco dei natanti;  
c) particolare onerosità nel trasporto, installazione e smontaggio degli apprestamenti della sicurezza quali i ponteggi di qualsiasi tipologia, conformazione e base di appoggio ( esclusi gli oneri già previsti nel Piano di Sicurezza); 
d) particolare onerosità dell’incidenza dei trasporti nautici e terrestri senza ausilio di mezzi meccanici in rapporto alla disponibilità di stoccaggio dei materiali in approvvigionamento e smaltimento;
e) particolare onerosità dell’incidenza dei trasporti nautici e terrestri senza ausilio di mezzi meccanici in rapporto alla capacità produttiva data dai mezzi di trasporto degli approvvigionamenti e degli smaltimenti ( es. capacità produttiva di getto di strutture in c.a. eseguita mediante pompa carrata e fornitura con autobetoniera su mezzo natante e/o pontone in rapporto alla portata sia dei mezzi di trasporto del materiale che dei natanti da usarsi, oltre alla distanza dai punti di possibile attracco e stazionamento, ivi compresi gli eventuali maggiori oneri per attrezzature per il convogliamento del materiale dal punto di sbarco all’area di lavoro;
f) la ridotta produttività giornaliera dovuta a tutte o solo talune delle particolarità di cui ai punti precedenti.
Riconoscimento per ogni giorno solare consecutivo di durata contrattuale come previsto dal  Capitolato Speciale e dal Contratto d’appalto. Essendo il presente riconoscimento per maggiori oneri di disagio operativo durante l’effettivo periodo delle lavorazioni, non verranno riconosciuti i giorni per eventuali sospensioni dei lavori. Parimenti non verranno riconosciuti i periodi di proroga eventualmente concessi in corso d’opera dal R.U.P. per motivi indipendenti dalla stazione appaltante. PER CANTIERI DI RISTRUTTURAZIONE EDILIZIA DI IMPORTO OLTRE I € 2.500.000- CENTRO STORICO </t>
  </si>
  <si>
    <t>Riconoscimento oneri aggiuntivi omnicomprensivi, per il ristoro dei particolari maggiori oneri relativi ai cantieri da realizzarsi nel Centro Storico e nelle isole della Laguna di Venezia per:  
a) localizzazione del cantiere di lavoro;
b) particolare onerosità della logistica del cantiere anche in rapporto alla vicinanza o meno dei punti di attracco dei natanti;  
c) particolare onerosità nel trasporto, installazione e smontaggio degli apprestamenti della sicurezza quali i ponteggi di qualsiasi tipologia, conformazione e base di appoggio ( esclusi gli oneri già previsti nel Piano di Sicurezza); 
d) particolare onerosità dell’incidenza dei trasporti nautici e terrestri senza ausilio di mezzi meccanici in rapporto alla disponibilità di stoccaggio dei materiali in approvvigionamento e smaltimento;
e) particolare onerosità dell’incidenza dei trasporti nautici e terrestri senza ausilio di mezzi meccanici in rapporto alla capacità produttiva data dai mezzi di trasporto degli approvvigionamenti e degli smaltimenti ( es. capacità produttiva di getto di strutture in c.a. eseguita mediante pompa carrata e fornitura con autobetoniera su mezzo natante e/o pontone in rapporto alla portata sia dei mezzi di trasporto del materiale che dei natanti da usarsi, oltre alla distanza dai punti di possibile attracco e stazionamento, ivi compresi gli eventuali maggiori oneri per attrezzature per il convogliamento del materiale dal punto di sbarco all’area di lavoro;
f) la ridotta produttività giornaliera dovuta a tutte o solo talune delle particolarità di cui ai punti precedenti.
Riconoscimento per ogni giorno solare consecutivo di durata contrattuale come previsto dal  Capitolato Speciale e dal Contratto d’appalto. Essendo il presente riconoscimento per maggiori oneri di disagio operativo durante l’effettivo periodo delle lavorazioni, non verranno riconosciuti i giorni per eventuali sospensioni dei lavori. Parimenti non verranno riconosciuti i periodi di proroga eventualmente concessi in corso d’opera dal R.U.P. per motivi indipendenti dalla stazione appaltante. PER CANTIERI DI MINUTA MANUTENZIONE DI IMPORTO INFERIORE A € 400.000,00 - ISOLE DI BURANO, MURANO E TORCELLO</t>
  </si>
  <si>
    <t>Riconoscimento oneri aggiuntivi omnicomprensivi, per il ristoro dei particolari maggiori oneri relativi ai cantieri da realizzarsi nel Centro Storico e nelle isole della Laguna di Venezia per:  
a) localizzazione del cantiere di lavoro;
b) particolare onerosità della logistica del cantiere anche in rapporto alla vicinanza o meno dei punti di attracco dei natanti;  
c) particolare onerosità nel trasporto, installazione e smontaggio degli apprestamenti della sicurezza quali i ponteggi di qualsiasi tipologia, conformazione e base di appoggio ( esclusi gli oneri già previsti nel Piano di Sicurezza); 
d) particolare onerosità dell’incidenza dei trasporti nautici e terrestri senza ausilio di mezzi meccanici in rapporto alla disponibilità di stoccaggio dei materiali in approvvigionamento e smaltimento;
e) particolare onerosità dell’incidenza dei trasporti nautici e terrestri senza ausilio di mezzi meccanici in rapporto alla capacità produttiva data dai mezzi di trasporto degli approvvigionamenti e degli smaltimenti ( es. capacità produttiva di getto di strutture in c.a. eseguita mediante pompa carrata e fornitura con autobetoniera su mezzo natante e/o pontone in rapporto alla portata sia dei mezzi di trasporto del materiale che dei natanti da usarsi, oltre alla distanza dai punti di possibile attracco e stazionamento, ivi compresi gli eventuali maggiori oneri per attrezzature per il convogliamento del materiale dal punto di sbarco all’area di lavoro;
f) la ridotta produttività giornaliera dovuta a tutte o solo talune delle particolarità di cui ai punti precedenti.
Riconoscimento per ogni giorno solare consecutivo di durata contrattuale come previsto dal  Capitolato Speciale e dal Contratto d’appalto. Essendo il presente riconoscimento per maggiori oneri di disagio operativo durante l’effettivo periodo delle lavorazioni, non verranno riconosciuti i giorni per eventuali sospensioni dei lavori. Parimenti non verranno riconosciuti i periodi di proroga eventualmente concessi in corso d’opera dal R.U.P. per motivi indipendenti dalla stazione appaltante. PER CANTIERI DI RISTRUTTURAZIONE EDILIZIA DI IMPORTO INFERIORE A € 400.000,00 - ISOLE DI BURANO, MURANO E TORCELLO</t>
  </si>
  <si>
    <t>Nolo di Betta o Bettolina con operatore (si stimano 00 viaggi per approvvigionamenti e smaltimenti)</t>
  </si>
  <si>
    <t>riconoscimento per maggiori oneri di scarico e scarriolamento del materiale e carico degli smaltimenti ( si considerano 0 ora/giorno per 0 giorni)</t>
  </si>
  <si>
    <t>Oneri aggiuntivi per redazione elaborati di cantierizzazione opere metalliche</t>
  </si>
  <si>
    <t xml:space="preserve">€/giorno </t>
  </si>
  <si>
    <t>a corpo</t>
  </si>
  <si>
    <t>Analisi effettuata su cantiere di durata presunta di 000 giorni naturali e consecutivi e lavorativi giorni 000 e produzione giornaliera media di €/giorno 0,00</t>
  </si>
  <si>
    <t>riconoscimento per maggiori oneri di scarico e scarriolamento del materiale e carico degli smaltimenti ( si considerano 0 ora/giorno per 000 giorni)</t>
  </si>
  <si>
    <t>Oneri aggiuntivi per……………..</t>
  </si>
  <si>
    <t>Riconoscimento oneri aggiuntivi omnicomprensivi, per il ristoro dei particolari maggiori oneri relativi ai cantieri da realizzarsi nel Centro Storico e nelle isole della Laguna di Venezia per:  
a) localizzazione del cantiere di lavoro;
b) particolare onerosità della logistica del cantiere anche in rapporto alla vicinanza o meno dei punti di attracco dei natanti;  
c) particolare onerosità nel trasporto, installazione e smontaggio degli apprestamenti della sicurezza quali i ponteggi di qualsiasi tipologia, conformazione e base di appoggio ( esclusi gli oneri già previsti nel Piano di Sicurezza); 
d) particolare onerosità dell’incidenza dei trasporti nautici e terrestri senza ausilio di mezzi meccanici in rapporto alla disponibilità di stoccaggio dei materiali in approvvigionamento e smaltimento;
e) particolare onerosità dell’incidenza dei trasporti nautici e terrestri senza ausilio di mezzi meccanici in rapporto alla capacità produttiva data dai mezzi di trasporto degli approvvigionamenti e degli smaltimenti ( es. capacità produttiva di getto di strutture in c.a. eseguita mediante pompa carrata e fornitura con autobetoniera su mezzo natante e/o pontone in rapporto alla portata sia dei mezzi di trasporto del materiale che dei natanti da usarsi, oltre alla distanza dai punti di possibile attracco e stazionamento, ivi compresi gli eventuali maggiori oneri per attrezzature per il convogliamento del materiale dal punto di sbarco all’area di lavoro;
f) la ridotta produttività giornaliera dovuta a tutte o solo talune delle particolarità di cui ai punti precedenti.
Riconoscimento per ogni giorno solare consecutivo di durata contrattuale come previsto dal  Capitolato Speciale e dal Contratto d’appalto. Essendo il presente riconoscimento per maggiori oneri di disagio operativo durante l’effettivo periodo delle lavorazioni, non verranno riconosciuti i giorni per eventuali sospensioni dei lavori. Parimenti non verranno riconosciuti i periodi di proroga eventualmente concessi in corso d’opera dal R.U.P. per motivi indipendenti dalla stazione appaltante. PER CANTIERI DI MINUTA MANUTENZIONE DI IMPORTO INFERIORE A € 400.000,00 - VENEZIA CENTRO STORICO</t>
  </si>
  <si>
    <t>PREZZARIO COMUNE DI VENEZIA 2023 CENTRO STORICO E ISOLE</t>
  </si>
  <si>
    <t>VE24_02CS.ON.001.06</t>
  </si>
  <si>
    <t>VE24_02CS.ON.001.02</t>
  </si>
  <si>
    <t>VE24_02CS.ON.001.03</t>
  </si>
  <si>
    <t>VE24_02CS.ON.001.04</t>
  </si>
  <si>
    <t>VE24_02CS.ON.001.05</t>
  </si>
  <si>
    <t>VE24_02CS.ON.001.07</t>
  </si>
  <si>
    <t>VE24_02CS.ON.001.08</t>
  </si>
  <si>
    <t>VE24_02CS.ON.001.09</t>
  </si>
  <si>
    <t>VE24_02CS.ON.001.10</t>
  </si>
  <si>
    <t>D.09.02.a</t>
  </si>
  <si>
    <t>D.15.06.00</t>
  </si>
  <si>
    <t>Nolo di Betta o Bettolina con operatore p.ta 6 t. 4 mc.</t>
  </si>
  <si>
    <t>D.03.02.00</t>
  </si>
  <si>
    <t>D.03.04.a</t>
  </si>
  <si>
    <t>D.05.07.b</t>
  </si>
  <si>
    <t>D.05.08.a</t>
  </si>
  <si>
    <t>D.04.01.c</t>
  </si>
  <si>
    <t>Nolo Martello demolitore aria compressa l/min. 1200 peso 5 kg.</t>
  </si>
  <si>
    <t>D.09.11.a</t>
  </si>
  <si>
    <t>D.15.03.b</t>
  </si>
  <si>
    <t>Trasporto a discarica materiale terrestre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</si>
</sst>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-&quot;€&quot;\ * #,##0.00_-;\-&quot;€&quot;\ * #,##0.00_-;_-&quot;€&quot;\ * &quot;-&quot;??_-;_-@_-"/>
    <numFmt numFmtId="166" formatCode="\€\ #,##0.00;[Red]\-\€\ #,##0.00"/>
  </numFmts>
  <fonts count="10">
    <font>
      <sz val="10"/>
      <name val="Arial"/>
    </font>
    <font>
      <sz val="10"/>
      <name val="Arial"/>
      <family val="2"/>
    </font>
    <font>
      <sz val="10"/>
      <name val="Geneva"/>
    </font>
    <font>
      <b/>
      <sz val="16"/>
      <name val="Arial Narrow"/>
      <family val="2"/>
    </font>
    <font>
      <sz val="9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0"/>
      <color indexed="1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4" fillId="0" borderId="0" xfId="2" applyFont="1" applyAlignment="1">
      <alignment horizontal="center" vertical="center"/>
    </xf>
    <xf numFmtId="0" fontId="4" fillId="0" borderId="0" xfId="2" applyFont="1"/>
    <xf numFmtId="0" fontId="6" fillId="0" borderId="13" xfId="2" applyFont="1" applyFill="1" applyBorder="1" applyAlignment="1">
      <alignment horizontal="left"/>
    </xf>
    <xf numFmtId="3" fontId="7" fillId="0" borderId="14" xfId="2" applyNumberFormat="1" applyFont="1" applyFill="1" applyBorder="1" applyAlignment="1">
      <alignment horizontal="center"/>
    </xf>
    <xf numFmtId="4" fontId="7" fillId="0" borderId="14" xfId="2" applyNumberFormat="1" applyFont="1" applyFill="1" applyBorder="1" applyAlignment="1">
      <alignment horizontal="center"/>
    </xf>
    <xf numFmtId="3" fontId="7" fillId="0" borderId="15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left"/>
    </xf>
    <xf numFmtId="0" fontId="6" fillId="0" borderId="2" xfId="2" applyFont="1" applyFill="1" applyBorder="1" applyAlignment="1">
      <alignment horizontal="left"/>
    </xf>
    <xf numFmtId="4" fontId="4" fillId="0" borderId="2" xfId="2" applyNumberFormat="1" applyFont="1" applyFill="1" applyBorder="1" applyAlignment="1">
      <alignment horizontal="center"/>
    </xf>
    <xf numFmtId="3" fontId="4" fillId="0" borderId="19" xfId="2" applyNumberFormat="1" applyFont="1" applyFill="1" applyBorder="1" applyAlignment="1">
      <alignment horizontal="center"/>
    </xf>
    <xf numFmtId="0" fontId="5" fillId="0" borderId="2" xfId="2" applyFont="1" applyFill="1" applyBorder="1" applyAlignment="1">
      <alignment horizontal="left"/>
    </xf>
    <xf numFmtId="0" fontId="6" fillId="0" borderId="20" xfId="2" applyFont="1" applyFill="1" applyBorder="1" applyAlignment="1">
      <alignment horizontal="left"/>
    </xf>
    <xf numFmtId="0" fontId="4" fillId="0" borderId="21" xfId="2" applyFont="1" applyFill="1" applyBorder="1" applyAlignment="1">
      <alignment horizontal="left"/>
    </xf>
    <xf numFmtId="4" fontId="4" fillId="0" borderId="21" xfId="2" applyNumberFormat="1" applyFont="1" applyFill="1" applyBorder="1" applyAlignment="1">
      <alignment horizontal="center"/>
    </xf>
    <xf numFmtId="3" fontId="4" fillId="0" borderId="22" xfId="2" applyNumberFormat="1" applyFont="1" applyFill="1" applyBorder="1" applyAlignment="1">
      <alignment horizontal="center"/>
    </xf>
    <xf numFmtId="0" fontId="6" fillId="0" borderId="28" xfId="2" applyFont="1" applyFill="1" applyBorder="1" applyAlignment="1">
      <alignment horizontal="center"/>
    </xf>
    <xf numFmtId="4" fontId="6" fillId="0" borderId="28" xfId="2" applyNumberFormat="1" applyFont="1" applyFill="1" applyBorder="1" applyAlignment="1">
      <alignment horizontal="center"/>
    </xf>
    <xf numFmtId="3" fontId="6" fillId="0" borderId="28" xfId="2" applyNumberFormat="1" applyFont="1" applyFill="1" applyBorder="1" applyAlignment="1">
      <alignment horizontal="center"/>
    </xf>
    <xf numFmtId="0" fontId="6" fillId="0" borderId="29" xfId="2" applyFont="1" applyFill="1" applyBorder="1" applyAlignment="1">
      <alignment horizontal="center"/>
    </xf>
    <xf numFmtId="0" fontId="6" fillId="0" borderId="23" xfId="2" applyFont="1" applyFill="1" applyBorder="1" applyAlignment="1">
      <alignment horizontal="center"/>
    </xf>
    <xf numFmtId="0" fontId="7" fillId="0" borderId="29" xfId="2" applyFont="1" applyFill="1" applyBorder="1" applyAlignment="1">
      <alignment horizontal="center"/>
    </xf>
    <xf numFmtId="4" fontId="6" fillId="0" borderId="29" xfId="2" applyNumberFormat="1" applyFont="1" applyFill="1" applyBorder="1" applyAlignment="1">
      <alignment horizontal="center"/>
    </xf>
    <xf numFmtId="3" fontId="6" fillId="0" borderId="29" xfId="2" applyNumberFormat="1" applyFont="1" applyFill="1" applyBorder="1" applyAlignment="1">
      <alignment horizontal="center"/>
    </xf>
    <xf numFmtId="20" fontId="8" fillId="0" borderId="30" xfId="2" quotePrefix="1" applyNumberFormat="1" applyFont="1" applyFill="1" applyBorder="1" applyAlignment="1">
      <alignment horizontal="center"/>
    </xf>
    <xf numFmtId="4" fontId="6" fillId="0" borderId="1" xfId="2" applyNumberFormat="1" applyFont="1" applyFill="1" applyBorder="1" applyAlignment="1">
      <alignment horizontal="right"/>
    </xf>
    <xf numFmtId="4" fontId="6" fillId="0" borderId="3" xfId="2" applyNumberFormat="1" applyFont="1" applyFill="1" applyBorder="1" applyAlignment="1">
      <alignment horizontal="right"/>
    </xf>
    <xf numFmtId="0" fontId="6" fillId="0" borderId="10" xfId="2" applyFont="1" applyFill="1" applyBorder="1" applyAlignment="1">
      <alignment horizontal="center"/>
    </xf>
    <xf numFmtId="0" fontId="8" fillId="0" borderId="31" xfId="2" applyFont="1" applyFill="1" applyBorder="1" applyAlignment="1">
      <alignment horizontal="center"/>
    </xf>
    <xf numFmtId="0" fontId="7" fillId="0" borderId="16" xfId="2" applyFont="1" applyFill="1" applyBorder="1" applyAlignment="1">
      <alignment vertical="top" wrapText="1"/>
    </xf>
    <xf numFmtId="0" fontId="6" fillId="0" borderId="32" xfId="2" applyFont="1" applyFill="1" applyBorder="1" applyAlignment="1">
      <alignment horizontal="center"/>
    </xf>
    <xf numFmtId="0" fontId="6" fillId="0" borderId="33" xfId="2" applyFont="1" applyFill="1" applyBorder="1" applyAlignment="1">
      <alignment horizontal="left"/>
    </xf>
    <xf numFmtId="0" fontId="7" fillId="0" borderId="35" xfId="2" applyFont="1" applyFill="1" applyBorder="1" applyAlignment="1">
      <alignment horizontal="center"/>
    </xf>
    <xf numFmtId="4" fontId="7" fillId="0" borderId="36" xfId="2" applyNumberFormat="1" applyFont="1" applyFill="1" applyBorder="1" applyAlignment="1">
      <alignment horizontal="center"/>
    </xf>
    <xf numFmtId="0" fontId="7" fillId="0" borderId="36" xfId="2" applyFont="1" applyFill="1" applyBorder="1" applyAlignment="1">
      <alignment horizontal="center"/>
    </xf>
    <xf numFmtId="165" fontId="7" fillId="0" borderId="34" xfId="2" applyNumberFormat="1" applyFont="1" applyFill="1" applyBorder="1" applyAlignment="1">
      <alignment horizontal="center"/>
    </xf>
    <xf numFmtId="0" fontId="7" fillId="0" borderId="37" xfId="0" applyFont="1" applyBorder="1" applyAlignment="1">
      <alignment horizontal="left"/>
    </xf>
    <xf numFmtId="2" fontId="7" fillId="0" borderId="36" xfId="2" applyNumberFormat="1" applyFont="1" applyFill="1" applyBorder="1" applyAlignment="1"/>
    <xf numFmtId="166" fontId="7" fillId="0" borderId="38" xfId="0" applyNumberFormat="1" applyFont="1" applyBorder="1" applyAlignment="1">
      <alignment horizontal="right"/>
    </xf>
    <xf numFmtId="165" fontId="7" fillId="0" borderId="39" xfId="2" applyNumberFormat="1" applyFont="1" applyFill="1" applyBorder="1" applyAlignment="1">
      <alignment horizontal="right"/>
    </xf>
    <xf numFmtId="0" fontId="7" fillId="0" borderId="37" xfId="0" applyFont="1" applyBorder="1" applyAlignment="1">
      <alignment horizontal="left" wrapText="1"/>
    </xf>
    <xf numFmtId="0" fontId="7" fillId="0" borderId="44" xfId="2" applyFont="1" applyFill="1" applyBorder="1" applyAlignment="1">
      <alignment horizontal="center"/>
    </xf>
    <xf numFmtId="0" fontId="7" fillId="0" borderId="45" xfId="2" applyFont="1" applyFill="1" applyBorder="1" applyAlignment="1">
      <alignment horizontal="left"/>
    </xf>
    <xf numFmtId="4" fontId="7" fillId="0" borderId="46" xfId="2" applyNumberFormat="1" applyFont="1" applyFill="1" applyBorder="1" applyAlignment="1">
      <alignment horizontal="center"/>
    </xf>
    <xf numFmtId="4" fontId="7" fillId="0" borderId="47" xfId="2" applyNumberFormat="1" applyFont="1" applyFill="1" applyBorder="1" applyAlignment="1">
      <alignment horizontal="center"/>
    </xf>
    <xf numFmtId="0" fontId="6" fillId="0" borderId="48" xfId="2" applyFont="1" applyFill="1" applyBorder="1" applyAlignment="1">
      <alignment horizontal="right"/>
    </xf>
    <xf numFmtId="165" fontId="6" fillId="0" borderId="49" xfId="2" applyNumberFormat="1" applyFont="1" applyFill="1" applyBorder="1" applyAlignment="1">
      <alignment horizontal="right"/>
    </xf>
    <xf numFmtId="0" fontId="6" fillId="0" borderId="40" xfId="2" applyFont="1" applyFill="1" applyBorder="1" applyAlignment="1">
      <alignment horizontal="center"/>
    </xf>
    <xf numFmtId="0" fontId="6" fillId="0" borderId="37" xfId="2" applyFont="1" applyFill="1" applyBorder="1" applyAlignment="1">
      <alignment horizontal="left"/>
    </xf>
    <xf numFmtId="4" fontId="7" fillId="0" borderId="43" xfId="2" applyNumberFormat="1" applyFont="1" applyFill="1" applyBorder="1" applyAlignment="1">
      <alignment horizontal="center"/>
    </xf>
    <xf numFmtId="2" fontId="7" fillId="0" borderId="38" xfId="2" applyNumberFormat="1" applyFont="1" applyFill="1" applyBorder="1" applyAlignment="1"/>
    <xf numFmtId="0" fontId="7" fillId="0" borderId="38" xfId="2" applyFont="1" applyFill="1" applyBorder="1" applyAlignment="1">
      <alignment horizontal="center"/>
    </xf>
    <xf numFmtId="0" fontId="7" fillId="0" borderId="40" xfId="2" applyFont="1" applyFill="1" applyBorder="1" applyAlignment="1">
      <alignment horizontal="center"/>
    </xf>
    <xf numFmtId="0" fontId="7" fillId="0" borderId="43" xfId="2" applyFont="1" applyFill="1" applyBorder="1" applyAlignment="1">
      <alignment horizontal="center"/>
    </xf>
    <xf numFmtId="0" fontId="7" fillId="0" borderId="50" xfId="2" applyFont="1" applyFill="1" applyBorder="1" applyAlignment="1">
      <alignment horizontal="center"/>
    </xf>
    <xf numFmtId="0" fontId="7" fillId="0" borderId="42" xfId="2" applyFont="1" applyFill="1" applyBorder="1" applyAlignment="1">
      <alignment horizontal="left"/>
    </xf>
    <xf numFmtId="4" fontId="7" fillId="0" borderId="51" xfId="2" applyNumberFormat="1" applyFont="1" applyFill="1" applyBorder="1" applyAlignment="1">
      <alignment horizontal="center"/>
    </xf>
    <xf numFmtId="0" fontId="7" fillId="0" borderId="52" xfId="2" applyFont="1" applyFill="1" applyBorder="1" applyAlignment="1">
      <alignment horizontal="center"/>
    </xf>
    <xf numFmtId="0" fontId="7" fillId="0" borderId="21" xfId="2" applyFont="1" applyFill="1" applyBorder="1" applyAlignment="1">
      <alignment horizontal="left"/>
    </xf>
    <xf numFmtId="4" fontId="7" fillId="0" borderId="35" xfId="2" applyNumberFormat="1" applyFont="1" applyFill="1" applyBorder="1" applyAlignment="1">
      <alignment horizontal="center"/>
    </xf>
    <xf numFmtId="0" fontId="7" fillId="0" borderId="37" xfId="2" applyFont="1" applyFill="1" applyBorder="1" applyAlignment="1">
      <alignment horizontal="left"/>
    </xf>
    <xf numFmtId="0" fontId="7" fillId="0" borderId="40" xfId="2" applyFont="1" applyFill="1" applyBorder="1" applyAlignment="1">
      <alignment horizontal="center" vertical="top"/>
    </xf>
    <xf numFmtId="0" fontId="7" fillId="0" borderId="37" xfId="2" applyFont="1" applyFill="1" applyBorder="1" applyAlignment="1">
      <alignment horizontal="left" wrapText="1"/>
    </xf>
    <xf numFmtId="0" fontId="7" fillId="0" borderId="50" xfId="2" applyFont="1" applyFill="1" applyBorder="1" applyAlignment="1">
      <alignment horizontal="center" vertical="top"/>
    </xf>
    <xf numFmtId="0" fontId="6" fillId="0" borderId="38" xfId="2" applyFont="1" applyFill="1" applyBorder="1" applyAlignment="1">
      <alignment horizontal="right"/>
    </xf>
    <xf numFmtId="20" fontId="7" fillId="0" borderId="40" xfId="2" quotePrefix="1" applyNumberFormat="1" applyFont="1" applyFill="1" applyBorder="1" applyAlignment="1">
      <alignment horizontal="center"/>
    </xf>
    <xf numFmtId="10" fontId="7" fillId="0" borderId="38" xfId="2" applyNumberFormat="1" applyFont="1" applyFill="1" applyBorder="1" applyAlignment="1"/>
    <xf numFmtId="0" fontId="7" fillId="0" borderId="41" xfId="2" applyFont="1" applyFill="1" applyBorder="1" applyAlignment="1">
      <alignment horizontal="center"/>
    </xf>
    <xf numFmtId="0" fontId="6" fillId="0" borderId="44" xfId="2" applyFont="1" applyFill="1" applyBorder="1" applyAlignment="1">
      <alignment horizontal="center"/>
    </xf>
    <xf numFmtId="0" fontId="7" fillId="0" borderId="53" xfId="2" applyFont="1" applyFill="1" applyBorder="1" applyAlignment="1">
      <alignment horizontal="center"/>
    </xf>
    <xf numFmtId="0" fontId="7" fillId="0" borderId="54" xfId="2" applyFont="1" applyFill="1" applyBorder="1" applyAlignment="1">
      <alignment horizontal="left"/>
    </xf>
    <xf numFmtId="0" fontId="7" fillId="0" borderId="55" xfId="2" applyFont="1" applyFill="1" applyBorder="1" applyAlignment="1">
      <alignment horizontal="center"/>
    </xf>
    <xf numFmtId="2" fontId="7" fillId="0" borderId="56" xfId="2" applyNumberFormat="1" applyFont="1" applyFill="1" applyBorder="1" applyAlignment="1"/>
    <xf numFmtId="0" fontId="7" fillId="0" borderId="56" xfId="2" applyFont="1" applyFill="1" applyBorder="1" applyAlignment="1">
      <alignment horizontal="right"/>
    </xf>
    <xf numFmtId="165" fontId="7" fillId="0" borderId="57" xfId="3" applyNumberFormat="1" applyFont="1" applyFill="1" applyBorder="1" applyAlignment="1">
      <alignment horizontal="right"/>
    </xf>
    <xf numFmtId="0" fontId="6" fillId="0" borderId="10" xfId="2" applyFont="1" applyFill="1" applyBorder="1"/>
    <xf numFmtId="0" fontId="6" fillId="0" borderId="11" xfId="2" applyFont="1" applyFill="1" applyBorder="1"/>
    <xf numFmtId="0" fontId="6" fillId="0" borderId="5" xfId="2" applyFont="1" applyFill="1" applyBorder="1" applyAlignment="1">
      <alignment horizontal="left"/>
    </xf>
    <xf numFmtId="0" fontId="7" fillId="0" borderId="5" xfId="2" applyFont="1" applyFill="1" applyBorder="1" applyAlignment="1">
      <alignment horizontal="center"/>
    </xf>
    <xf numFmtId="4" fontId="7" fillId="0" borderId="6" xfId="2" applyNumberFormat="1" applyFont="1" applyFill="1" applyBorder="1" applyAlignment="1">
      <alignment horizontal="center"/>
    </xf>
    <xf numFmtId="0" fontId="6" fillId="0" borderId="16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/>
    </xf>
    <xf numFmtId="4" fontId="7" fillId="0" borderId="11" xfId="2" applyNumberFormat="1" applyFont="1" applyFill="1" applyBorder="1" applyAlignment="1">
      <alignment horizontal="center"/>
    </xf>
    <xf numFmtId="165" fontId="7" fillId="0" borderId="12" xfId="2" applyNumberFormat="1" applyFont="1" applyFill="1" applyBorder="1" applyAlignment="1">
      <alignment horizontal="right"/>
    </xf>
    <xf numFmtId="0" fontId="7" fillId="0" borderId="16" xfId="2" applyFont="1" applyFill="1" applyBorder="1"/>
    <xf numFmtId="0" fontId="7" fillId="0" borderId="2" xfId="2" applyFont="1" applyFill="1" applyBorder="1" applyAlignment="1">
      <alignment horizontal="left"/>
    </xf>
    <xf numFmtId="4" fontId="7" fillId="0" borderId="3" xfId="2" applyNumberFormat="1" applyFont="1" applyFill="1" applyBorder="1" applyAlignment="1">
      <alignment horizontal="left"/>
    </xf>
    <xf numFmtId="165" fontId="7" fillId="0" borderId="58" xfId="2" applyNumberFormat="1" applyFont="1" applyFill="1" applyBorder="1" applyAlignment="1">
      <alignment horizontal="right"/>
    </xf>
    <xf numFmtId="0" fontId="7" fillId="0" borderId="0" xfId="2" applyFont="1" applyFill="1" applyBorder="1" applyAlignment="1">
      <alignment horizontal="left"/>
    </xf>
    <xf numFmtId="4" fontId="7" fillId="0" borderId="0" xfId="2" applyNumberFormat="1" applyFont="1" applyFill="1" applyBorder="1" applyAlignment="1">
      <alignment horizontal="left"/>
    </xf>
    <xf numFmtId="165" fontId="7" fillId="0" borderId="17" xfId="2" applyNumberFormat="1" applyFont="1" applyFill="1" applyBorder="1" applyAlignment="1">
      <alignment horizontal="right"/>
    </xf>
    <xf numFmtId="0" fontId="1" fillId="0" borderId="16" xfId="0" applyFont="1" applyBorder="1" applyAlignment="1">
      <alignment vertical="top" wrapText="1"/>
    </xf>
    <xf numFmtId="0" fontId="6" fillId="0" borderId="59" xfId="2" applyFont="1" applyFill="1" applyBorder="1" applyAlignment="1">
      <alignment horizontal="center"/>
    </xf>
    <xf numFmtId="165" fontId="7" fillId="0" borderId="58" xfId="4" applyNumberFormat="1" applyFont="1" applyBorder="1" applyAlignment="1">
      <alignment horizontal="right"/>
    </xf>
    <xf numFmtId="0" fontId="7" fillId="0" borderId="0" xfId="2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right"/>
    </xf>
    <xf numFmtId="0" fontId="1" fillId="0" borderId="0" xfId="0" applyFont="1" applyBorder="1"/>
    <xf numFmtId="0" fontId="6" fillId="0" borderId="60" xfId="2" applyFont="1" applyFill="1" applyBorder="1" applyAlignment="1">
      <alignment horizontal="left"/>
    </xf>
    <xf numFmtId="0" fontId="7" fillId="0" borderId="61" xfId="2" applyFont="1" applyFill="1" applyBorder="1" applyAlignment="1">
      <alignment horizontal="center"/>
    </xf>
    <xf numFmtId="4" fontId="6" fillId="0" borderId="61" xfId="2" applyNumberFormat="1" applyFont="1" applyFill="1" applyBorder="1" applyAlignment="1">
      <alignment horizontal="center"/>
    </xf>
    <xf numFmtId="0" fontId="7" fillId="0" borderId="23" xfId="2" applyFont="1" applyFill="1" applyBorder="1"/>
    <xf numFmtId="0" fontId="7" fillId="0" borderId="24" xfId="2" applyFont="1" applyFill="1" applyBorder="1"/>
    <xf numFmtId="0" fontId="9" fillId="0" borderId="4" xfId="2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/>
    </xf>
    <xf numFmtId="0" fontId="9" fillId="0" borderId="6" xfId="2" applyFont="1" applyFill="1" applyBorder="1" applyAlignment="1">
      <alignment horizontal="center"/>
    </xf>
    <xf numFmtId="165" fontId="9" fillId="0" borderId="49" xfId="2" applyNumberFormat="1" applyFont="1" applyFill="1" applyBorder="1" applyAlignment="1">
      <alignment horizontal="right"/>
    </xf>
    <xf numFmtId="0" fontId="7" fillId="0" borderId="0" xfId="2" applyFont="1"/>
    <xf numFmtId="20" fontId="7" fillId="0" borderId="41" xfId="2" quotePrefix="1" applyNumberFormat="1" applyFont="1" applyFill="1" applyBorder="1" applyAlignment="1">
      <alignment horizontal="center"/>
    </xf>
    <xf numFmtId="10" fontId="6" fillId="0" borderId="0" xfId="1" applyNumberFormat="1" applyFont="1"/>
    <xf numFmtId="0" fontId="6" fillId="0" borderId="0" xfId="2" applyFont="1"/>
    <xf numFmtId="10" fontId="6" fillId="0" borderId="0" xfId="2" applyNumberFormat="1" applyFont="1"/>
    <xf numFmtId="164" fontId="6" fillId="0" borderId="0" xfId="2" applyNumberFormat="1" applyFont="1"/>
    <xf numFmtId="0" fontId="7" fillId="0" borderId="0" xfId="0" applyFont="1"/>
    <xf numFmtId="166" fontId="7" fillId="0" borderId="38" xfId="0" applyNumberFormat="1" applyFont="1" applyFill="1" applyBorder="1" applyAlignment="1">
      <alignment horizontal="right"/>
    </xf>
    <xf numFmtId="0" fontId="7" fillId="0" borderId="62" xfId="0" applyFont="1" applyBorder="1" applyAlignment="1">
      <alignment horizontal="left" wrapText="1"/>
    </xf>
    <xf numFmtId="0" fontId="8" fillId="0" borderId="11" xfId="2" applyFont="1" applyFill="1" applyBorder="1" applyAlignment="1">
      <alignment horizontal="center"/>
    </xf>
    <xf numFmtId="4" fontId="8" fillId="0" borderId="11" xfId="2" applyNumberFormat="1" applyFont="1" applyFill="1" applyBorder="1" applyAlignment="1">
      <alignment horizontal="center"/>
    </xf>
    <xf numFmtId="165" fontId="8" fillId="0" borderId="12" xfId="2" applyNumberFormat="1" applyFont="1" applyFill="1" applyBorder="1" applyAlignment="1">
      <alignment horizontal="center"/>
    </xf>
    <xf numFmtId="0" fontId="0" fillId="0" borderId="0" xfId="0" applyBorder="1"/>
    <xf numFmtId="0" fontId="0" fillId="0" borderId="17" xfId="0" applyBorder="1"/>
    <xf numFmtId="165" fontId="6" fillId="0" borderId="58" xfId="2" applyNumberFormat="1" applyFont="1" applyFill="1" applyBorder="1" applyAlignment="1">
      <alignment horizontal="right"/>
    </xf>
    <xf numFmtId="0" fontId="7" fillId="0" borderId="33" xfId="2" applyFont="1" applyFill="1" applyBorder="1" applyAlignment="1">
      <alignment horizontal="left"/>
    </xf>
    <xf numFmtId="0" fontId="6" fillId="0" borderId="63" xfId="2" applyFont="1" applyFill="1" applyBorder="1" applyAlignment="1">
      <alignment horizontal="right"/>
    </xf>
    <xf numFmtId="165" fontId="6" fillId="0" borderId="17" xfId="2" applyNumberFormat="1" applyFont="1" applyFill="1" applyBorder="1" applyAlignment="1">
      <alignment horizontal="right"/>
    </xf>
    <xf numFmtId="0" fontId="6" fillId="0" borderId="52" xfId="2" applyFont="1" applyFill="1" applyBorder="1" applyAlignment="1">
      <alignment horizontal="center"/>
    </xf>
    <xf numFmtId="0" fontId="6" fillId="0" borderId="17" xfId="2" applyFont="1" applyFill="1" applyBorder="1" applyAlignment="1">
      <alignment horizontal="justify" vertical="top" wrapText="1"/>
    </xf>
    <xf numFmtId="0" fontId="6" fillId="0" borderId="18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4" fontId="7" fillId="0" borderId="1" xfId="2" applyNumberFormat="1" applyFont="1" applyFill="1" applyBorder="1" applyAlignment="1">
      <alignment horizontal="center"/>
    </xf>
    <xf numFmtId="4" fontId="7" fillId="0" borderId="2" xfId="2" applyNumberFormat="1" applyFont="1" applyFill="1" applyBorder="1" applyAlignment="1">
      <alignment horizontal="center"/>
    </xf>
    <xf numFmtId="4" fontId="7" fillId="0" borderId="3" xfId="2" applyNumberFormat="1" applyFont="1" applyFill="1" applyBorder="1" applyAlignment="1">
      <alignment horizontal="center"/>
    </xf>
    <xf numFmtId="4" fontId="6" fillId="0" borderId="1" xfId="2" applyNumberFormat="1" applyFont="1" applyFill="1" applyBorder="1" applyAlignment="1">
      <alignment horizontal="center"/>
    </xf>
    <xf numFmtId="4" fontId="6" fillId="0" borderId="2" xfId="2" applyNumberFormat="1" applyFont="1" applyFill="1" applyBorder="1" applyAlignment="1">
      <alignment horizontal="center"/>
    </xf>
    <xf numFmtId="4" fontId="6" fillId="0" borderId="3" xfId="2" applyNumberFormat="1" applyFont="1" applyFill="1" applyBorder="1" applyAlignment="1">
      <alignment horizontal="center"/>
    </xf>
    <xf numFmtId="4" fontId="3" fillId="2" borderId="4" xfId="2" applyNumberFormat="1" applyFont="1" applyFill="1" applyBorder="1" applyAlignment="1">
      <alignment horizontal="center" vertical="center"/>
    </xf>
    <xf numFmtId="4" fontId="3" fillId="2" borderId="5" xfId="2" applyNumberFormat="1" applyFont="1" applyFill="1" applyBorder="1" applyAlignment="1">
      <alignment horizontal="center" vertical="center"/>
    </xf>
    <xf numFmtId="4" fontId="3" fillId="2" borderId="6" xfId="2" applyNumberFormat="1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justify" vertical="top" wrapText="1"/>
    </xf>
    <xf numFmtId="0" fontId="7" fillId="0" borderId="11" xfId="2" applyFont="1" applyFill="1" applyBorder="1" applyAlignment="1">
      <alignment horizontal="justify" vertical="top" wrapText="1"/>
    </xf>
    <xf numFmtId="0" fontId="7" fillId="0" borderId="16" xfId="2" applyFont="1" applyFill="1" applyBorder="1" applyAlignment="1">
      <alignment horizontal="justify" vertical="top" wrapText="1"/>
    </xf>
    <xf numFmtId="0" fontId="7" fillId="0" borderId="0" xfId="2" applyFont="1" applyFill="1" applyBorder="1" applyAlignment="1">
      <alignment horizontal="justify" vertical="top" wrapText="1"/>
    </xf>
    <xf numFmtId="0" fontId="7" fillId="0" borderId="23" xfId="2" applyFont="1" applyFill="1" applyBorder="1" applyAlignment="1">
      <alignment horizontal="justify" vertical="top" wrapText="1"/>
    </xf>
    <xf numFmtId="0" fontId="7" fillId="0" borderId="24" xfId="2" applyFont="1" applyFill="1" applyBorder="1" applyAlignment="1">
      <alignment horizontal="justify" vertical="top" wrapText="1"/>
    </xf>
    <xf numFmtId="4" fontId="6" fillId="0" borderId="13" xfId="2" applyNumberFormat="1" applyFont="1" applyFill="1" applyBorder="1" applyAlignment="1">
      <alignment horizontal="left" vertical="center" wrapText="1"/>
    </xf>
    <xf numFmtId="4" fontId="6" fillId="0" borderId="14" xfId="2" applyNumberFormat="1" applyFont="1" applyFill="1" applyBorder="1" applyAlignment="1">
      <alignment horizontal="left" vertical="center" wrapText="1"/>
    </xf>
    <xf numFmtId="4" fontId="6" fillId="0" borderId="15" xfId="2" applyNumberFormat="1" applyFont="1" applyFill="1" applyBorder="1" applyAlignment="1">
      <alignment horizontal="left" vertical="center" wrapText="1"/>
    </xf>
    <xf numFmtId="0" fontId="6" fillId="0" borderId="25" xfId="2" applyFont="1" applyFill="1" applyBorder="1" applyAlignment="1">
      <alignment horizontal="justify" vertical="top" wrapText="1"/>
    </xf>
    <xf numFmtId="0" fontId="6" fillId="0" borderId="26" xfId="2" applyFont="1" applyFill="1" applyBorder="1" applyAlignment="1">
      <alignment horizontal="justify" vertical="top" wrapText="1"/>
    </xf>
    <xf numFmtId="0" fontId="6" fillId="0" borderId="27" xfId="2" applyFont="1" applyFill="1" applyBorder="1" applyAlignment="1">
      <alignment horizontal="justify" vertical="top" wrapText="1"/>
    </xf>
    <xf numFmtId="4" fontId="7" fillId="0" borderId="64" xfId="2" applyNumberFormat="1" applyFont="1" applyFill="1" applyBorder="1" applyAlignment="1">
      <alignment horizontal="center"/>
    </xf>
    <xf numFmtId="2" fontId="7" fillId="0" borderId="64" xfId="2" applyNumberFormat="1" applyFont="1" applyFill="1" applyBorder="1" applyAlignment="1"/>
    <xf numFmtId="166" fontId="7" fillId="0" borderId="65" xfId="0" applyNumberFormat="1" applyFont="1" applyBorder="1" applyAlignment="1">
      <alignment horizontal="right"/>
    </xf>
    <xf numFmtId="166" fontId="7" fillId="0" borderId="66" xfId="0" applyNumberFormat="1" applyFont="1" applyBorder="1" applyAlignment="1">
      <alignment horizontal="right"/>
    </xf>
  </cellXfs>
  <cellStyles count="5">
    <cellStyle name="Migliaia [0]_795Wv_003.1.xls" xfId="3" xr:uid="{9CBFDD3E-E88A-4507-9B0A-B0903291284A}"/>
    <cellStyle name="Normale" xfId="0" builtinId="0"/>
    <cellStyle name="Normale_795Wv_003.1.xls" xfId="2" xr:uid="{B785B832-5FAB-4870-89D8-F29289ECC08F}"/>
    <cellStyle name="Normale_867_PV_007.1_Analisi prezzi_opere civili 2" xfId="4" xr:uid="{A278BF1C-93F5-48A8-9965-1ABD0BB61C6B}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FA6F-DC86-4178-BB3E-F2543538E721}">
  <sheetPr>
    <pageSetUpPr fitToPage="1"/>
  </sheetPr>
  <dimension ref="A1:G55"/>
  <sheetViews>
    <sheetView tabSelected="1" workbookViewId="0">
      <selection activeCell="D36" sqref="D36"/>
    </sheetView>
  </sheetViews>
  <sheetFormatPr defaultRowHeight="12.75"/>
  <cols>
    <col min="1" max="1" width="11.140625" customWidth="1"/>
    <col min="2" max="2" width="58.28515625" customWidth="1"/>
    <col min="3" max="3" width="12" customWidth="1"/>
    <col min="4" max="4" width="13.85546875" customWidth="1"/>
    <col min="5" max="5" width="17.85546875" customWidth="1"/>
    <col min="6" max="6" width="15.7109375" customWidth="1"/>
    <col min="7" max="7" width="8.140625" bestFit="1" customWidth="1"/>
  </cols>
  <sheetData>
    <row r="1" spans="1:7" ht="21" thickBot="1">
      <c r="A1" s="136" t="s">
        <v>1</v>
      </c>
      <c r="B1" s="137"/>
      <c r="C1" s="137"/>
      <c r="D1" s="137"/>
      <c r="E1" s="137"/>
      <c r="F1" s="138"/>
      <c r="G1" s="1"/>
    </row>
    <row r="2" spans="1:7" ht="16.5" thickBot="1">
      <c r="A2" s="139" t="s">
        <v>2</v>
      </c>
      <c r="B2" s="140"/>
      <c r="C2" s="141"/>
      <c r="D2" s="142"/>
      <c r="E2" s="142"/>
      <c r="F2" s="143"/>
      <c r="G2" s="2"/>
    </row>
    <row r="3" spans="1:7" ht="13.5">
      <c r="A3" s="144" t="s">
        <v>83</v>
      </c>
      <c r="B3" s="145"/>
      <c r="C3" s="150" t="s">
        <v>84</v>
      </c>
      <c r="D3" s="151"/>
      <c r="E3" s="151"/>
      <c r="F3" s="152"/>
      <c r="G3" s="2"/>
    </row>
    <row r="4" spans="1:7" ht="13.5">
      <c r="A4" s="146"/>
      <c r="B4" s="147"/>
      <c r="C4" s="3"/>
      <c r="D4" s="4"/>
      <c r="E4" s="5"/>
      <c r="F4" s="6"/>
      <c r="G4" s="2"/>
    </row>
    <row r="5" spans="1:7" ht="13.5">
      <c r="A5" s="146"/>
      <c r="B5" s="147"/>
      <c r="C5" s="7" t="s">
        <v>3</v>
      </c>
      <c r="D5" s="8"/>
      <c r="E5" s="9"/>
      <c r="F5" s="10"/>
      <c r="G5" s="2"/>
    </row>
    <row r="6" spans="1:7" ht="15.75">
      <c r="A6" s="146"/>
      <c r="B6" s="147"/>
      <c r="C6" s="7" t="s">
        <v>4</v>
      </c>
      <c r="D6" s="11" t="s">
        <v>85</v>
      </c>
      <c r="E6" s="9"/>
      <c r="F6" s="10"/>
      <c r="G6" s="2"/>
    </row>
    <row r="7" spans="1:7" ht="13.5">
      <c r="A7" s="146"/>
      <c r="B7" s="147"/>
      <c r="C7" s="12" t="s">
        <v>5</v>
      </c>
      <c r="D7" s="13"/>
      <c r="E7" s="14"/>
      <c r="F7" s="15"/>
      <c r="G7" s="2"/>
    </row>
    <row r="8" spans="1:7" ht="265.5" customHeight="1" thickBot="1">
      <c r="A8" s="148"/>
      <c r="B8" s="149"/>
      <c r="C8" s="153" t="s">
        <v>80</v>
      </c>
      <c r="D8" s="154"/>
      <c r="E8" s="154"/>
      <c r="F8" s="155"/>
      <c r="G8" s="2"/>
    </row>
    <row r="9" spans="1:7">
      <c r="A9" s="16" t="s">
        <v>6</v>
      </c>
      <c r="B9" s="27" t="s">
        <v>37</v>
      </c>
      <c r="C9" s="16" t="s">
        <v>7</v>
      </c>
      <c r="D9" s="16" t="s">
        <v>8</v>
      </c>
      <c r="E9" s="17" t="s">
        <v>9</v>
      </c>
      <c r="F9" s="18" t="s">
        <v>10</v>
      </c>
      <c r="G9" s="18" t="s">
        <v>44</v>
      </c>
    </row>
    <row r="10" spans="1:7" ht="13.5" thickBot="1">
      <c r="A10" s="19" t="s">
        <v>11</v>
      </c>
      <c r="B10" s="20"/>
      <c r="C10" s="19" t="s">
        <v>12</v>
      </c>
      <c r="D10" s="21"/>
      <c r="E10" s="22" t="s">
        <v>13</v>
      </c>
      <c r="F10" s="23" t="s">
        <v>14</v>
      </c>
      <c r="G10" s="23" t="s">
        <v>45</v>
      </c>
    </row>
    <row r="11" spans="1:7" ht="15.75">
      <c r="A11" s="24"/>
      <c r="B11" s="28"/>
      <c r="C11" s="116"/>
      <c r="D11" s="117"/>
      <c r="E11" s="116"/>
      <c r="F11" s="118"/>
      <c r="G11" s="2"/>
    </row>
    <row r="12" spans="1:7">
      <c r="A12" s="30" t="s">
        <v>40</v>
      </c>
      <c r="B12" s="31" t="s">
        <v>53</v>
      </c>
      <c r="C12" s="32"/>
      <c r="D12" s="33"/>
      <c r="E12" s="34"/>
      <c r="F12" s="35"/>
      <c r="G12" s="107"/>
    </row>
    <row r="13" spans="1:7">
      <c r="A13" s="125"/>
      <c r="B13" s="31"/>
      <c r="C13" s="32"/>
      <c r="D13" s="33"/>
      <c r="E13" s="34"/>
      <c r="F13" s="39">
        <f t="shared" ref="F13:F14" si="0">D13*E13</f>
        <v>0</v>
      </c>
      <c r="G13" s="107"/>
    </row>
    <row r="14" spans="1:7" ht="13.5" thickBot="1">
      <c r="A14" s="108"/>
      <c r="B14" s="40"/>
      <c r="C14" s="32"/>
      <c r="D14" s="37"/>
      <c r="E14" s="38"/>
      <c r="F14" s="39">
        <f t="shared" si="0"/>
        <v>0</v>
      </c>
      <c r="G14" s="107"/>
    </row>
    <row r="15" spans="1:7" ht="13.5" thickBot="1">
      <c r="A15" s="41"/>
      <c r="B15" s="42"/>
      <c r="C15" s="43"/>
      <c r="D15" s="44"/>
      <c r="E15" s="45" t="s">
        <v>54</v>
      </c>
      <c r="F15" s="46">
        <f>SUM(F12:F14)</f>
        <v>0</v>
      </c>
      <c r="G15" s="109" t="e">
        <f>F15/F45</f>
        <v>#DIV/0!</v>
      </c>
    </row>
    <row r="16" spans="1:7">
      <c r="A16" s="47" t="s">
        <v>39</v>
      </c>
      <c r="B16" s="48" t="s">
        <v>38</v>
      </c>
      <c r="C16" s="49"/>
      <c r="D16" s="50"/>
      <c r="E16" s="51"/>
      <c r="F16" s="39"/>
      <c r="G16" s="107"/>
    </row>
    <row r="17" spans="1:7">
      <c r="A17" s="52" t="s">
        <v>35</v>
      </c>
      <c r="B17" s="36" t="s">
        <v>36</v>
      </c>
      <c r="C17" s="53" t="s">
        <v>17</v>
      </c>
      <c r="D17" s="37">
        <v>0</v>
      </c>
      <c r="E17" s="38">
        <v>33.42</v>
      </c>
      <c r="F17" s="39">
        <f>D17*E17</f>
        <v>0</v>
      </c>
      <c r="G17" s="107"/>
    </row>
    <row r="18" spans="1:7">
      <c r="A18" s="52" t="s">
        <v>15</v>
      </c>
      <c r="B18" s="36" t="s">
        <v>16</v>
      </c>
      <c r="C18" s="53" t="s">
        <v>17</v>
      </c>
      <c r="D18" s="37">
        <v>0</v>
      </c>
      <c r="E18" s="38">
        <v>31.67</v>
      </c>
      <c r="F18" s="39">
        <f>D18*E18</f>
        <v>0</v>
      </c>
      <c r="G18" s="107"/>
    </row>
    <row r="19" spans="1:7">
      <c r="A19" s="52" t="s">
        <v>18</v>
      </c>
      <c r="B19" s="36" t="s">
        <v>19</v>
      </c>
      <c r="C19" s="119"/>
      <c r="D19" s="119"/>
      <c r="E19" s="119"/>
      <c r="F19" s="120"/>
      <c r="G19" s="107"/>
    </row>
    <row r="20" spans="1:7" ht="25.5">
      <c r="A20" s="67"/>
      <c r="B20" s="115" t="s">
        <v>76</v>
      </c>
      <c r="C20" s="53" t="s">
        <v>17</v>
      </c>
      <c r="D20" s="37">
        <v>0</v>
      </c>
      <c r="E20" s="38">
        <v>29.38</v>
      </c>
      <c r="F20" s="39">
        <f>D20*E20</f>
        <v>0</v>
      </c>
      <c r="G20" s="107"/>
    </row>
    <row r="21" spans="1:7" ht="13.5" thickBot="1">
      <c r="A21" s="54" t="s">
        <v>20</v>
      </c>
      <c r="B21" s="55" t="s">
        <v>21</v>
      </c>
      <c r="C21" s="56" t="s">
        <v>17</v>
      </c>
      <c r="D21" s="50">
        <v>0</v>
      </c>
      <c r="E21" s="38">
        <v>26.39</v>
      </c>
      <c r="F21" s="39">
        <f>D21*E21</f>
        <v>0</v>
      </c>
      <c r="G21" s="107"/>
    </row>
    <row r="22" spans="1:7" ht="13.5" thickBot="1">
      <c r="A22" s="57"/>
      <c r="B22" s="58"/>
      <c r="C22" s="43"/>
      <c r="D22" s="44"/>
      <c r="E22" s="45" t="s">
        <v>55</v>
      </c>
      <c r="F22" s="46">
        <f>SUM(F18:F21)</f>
        <v>0</v>
      </c>
      <c r="G22" s="109" t="e">
        <f>F22/F45</f>
        <v>#DIV/0!</v>
      </c>
    </row>
    <row r="23" spans="1:7">
      <c r="A23" s="47" t="s">
        <v>41</v>
      </c>
      <c r="B23" s="48" t="s">
        <v>51</v>
      </c>
      <c r="C23" s="59"/>
      <c r="D23" s="37"/>
      <c r="E23" s="34"/>
      <c r="F23" s="39"/>
      <c r="G23" s="110"/>
    </row>
    <row r="24" spans="1:7">
      <c r="A24" s="52" t="s">
        <v>94</v>
      </c>
      <c r="B24" s="60" t="s">
        <v>22</v>
      </c>
      <c r="C24" s="156" t="s">
        <v>17</v>
      </c>
      <c r="D24" s="157"/>
      <c r="E24" s="158">
        <v>54.04</v>
      </c>
      <c r="F24" s="39">
        <f>D24*E24</f>
        <v>0</v>
      </c>
      <c r="G24" s="110"/>
    </row>
    <row r="25" spans="1:7">
      <c r="A25" s="52" t="s">
        <v>95</v>
      </c>
      <c r="B25" s="60" t="s">
        <v>96</v>
      </c>
      <c r="C25" s="156" t="s">
        <v>17</v>
      </c>
      <c r="D25" s="157"/>
      <c r="E25" s="158">
        <v>84.88</v>
      </c>
      <c r="F25" s="39">
        <f>D25*E25</f>
        <v>0</v>
      </c>
      <c r="G25" s="110"/>
    </row>
    <row r="26" spans="1:7">
      <c r="A26" s="52" t="s">
        <v>97</v>
      </c>
      <c r="B26" s="60" t="s">
        <v>49</v>
      </c>
      <c r="C26" s="156" t="s">
        <v>17</v>
      </c>
      <c r="D26" s="157"/>
      <c r="E26" s="158">
        <v>21.61</v>
      </c>
      <c r="F26" s="39">
        <f t="shared" ref="F26:F32" si="1">D26*E26</f>
        <v>0</v>
      </c>
      <c r="G26" s="110"/>
    </row>
    <row r="27" spans="1:7">
      <c r="A27" s="52" t="s">
        <v>98</v>
      </c>
      <c r="B27" s="60" t="s">
        <v>50</v>
      </c>
      <c r="C27" s="156" t="s">
        <v>32</v>
      </c>
      <c r="D27" s="157"/>
      <c r="E27" s="158">
        <v>17.920000000000002</v>
      </c>
      <c r="F27" s="39">
        <f t="shared" si="1"/>
        <v>0</v>
      </c>
      <c r="G27" s="110"/>
    </row>
    <row r="28" spans="1:7">
      <c r="A28" s="52" t="s">
        <v>99</v>
      </c>
      <c r="B28" s="60" t="s">
        <v>48</v>
      </c>
      <c r="C28" s="156" t="s">
        <v>17</v>
      </c>
      <c r="D28" s="157"/>
      <c r="E28" s="158">
        <v>43</v>
      </c>
      <c r="F28" s="39">
        <f t="shared" si="1"/>
        <v>0</v>
      </c>
      <c r="G28" s="110"/>
    </row>
    <row r="29" spans="1:7">
      <c r="A29" s="52" t="s">
        <v>100</v>
      </c>
      <c r="B29" s="60" t="s">
        <v>47</v>
      </c>
      <c r="C29" s="156" t="s">
        <v>17</v>
      </c>
      <c r="D29" s="157"/>
      <c r="E29" s="158">
        <v>11.36</v>
      </c>
      <c r="F29" s="39">
        <f t="shared" si="1"/>
        <v>0</v>
      </c>
      <c r="G29" s="110"/>
    </row>
    <row r="30" spans="1:7">
      <c r="A30" s="61" t="s">
        <v>101</v>
      </c>
      <c r="B30" s="62" t="s">
        <v>102</v>
      </c>
      <c r="C30" s="156" t="s">
        <v>17</v>
      </c>
      <c r="D30" s="157"/>
      <c r="E30" s="158">
        <v>9.75</v>
      </c>
      <c r="F30" s="39">
        <f t="shared" si="1"/>
        <v>0</v>
      </c>
      <c r="G30" s="110"/>
    </row>
    <row r="31" spans="1:7">
      <c r="A31" s="52" t="s">
        <v>103</v>
      </c>
      <c r="B31" s="36" t="s">
        <v>23</v>
      </c>
      <c r="C31" s="156" t="s">
        <v>17</v>
      </c>
      <c r="D31" s="157"/>
      <c r="E31" s="158">
        <v>49.09</v>
      </c>
      <c r="F31" s="39">
        <f t="shared" si="1"/>
        <v>0</v>
      </c>
      <c r="G31" s="110"/>
    </row>
    <row r="32" spans="1:7" ht="16.5" customHeight="1" thickBot="1">
      <c r="A32" s="63" t="s">
        <v>104</v>
      </c>
      <c r="B32" s="62" t="s">
        <v>46</v>
      </c>
      <c r="C32" s="156" t="s">
        <v>17</v>
      </c>
      <c r="D32" s="157"/>
      <c r="E32" s="159">
        <v>203.03</v>
      </c>
      <c r="F32" s="39">
        <f t="shared" si="1"/>
        <v>0</v>
      </c>
      <c r="G32" s="110"/>
    </row>
    <row r="33" spans="1:7" ht="13.5" customHeight="1" thickBot="1">
      <c r="A33" s="57"/>
      <c r="B33" s="42"/>
      <c r="C33" s="43"/>
      <c r="D33" s="44"/>
      <c r="E33" s="45" t="s">
        <v>24</v>
      </c>
      <c r="F33" s="46">
        <f>SUM(F23:F32)</f>
        <v>0</v>
      </c>
      <c r="G33" s="109" t="e">
        <f>F33/F45</f>
        <v>#DIV/0!</v>
      </c>
    </row>
    <row r="34" spans="1:7">
      <c r="A34" s="47" t="s">
        <v>41</v>
      </c>
      <c r="B34" s="48" t="s">
        <v>52</v>
      </c>
      <c r="C34" s="49"/>
      <c r="D34" s="50"/>
      <c r="E34" s="64"/>
      <c r="F34" s="39"/>
      <c r="G34" s="110"/>
    </row>
    <row r="35" spans="1:7" ht="25.5">
      <c r="A35" s="61"/>
      <c r="B35" s="62" t="s">
        <v>75</v>
      </c>
      <c r="C35" s="59" t="s">
        <v>65</v>
      </c>
      <c r="D35" s="37">
        <v>0</v>
      </c>
      <c r="E35" s="38">
        <v>320</v>
      </c>
      <c r="F35" s="39">
        <f t="shared" ref="F35" si="2">D35*E35</f>
        <v>0</v>
      </c>
      <c r="G35" s="110"/>
    </row>
    <row r="36" spans="1:7">
      <c r="A36" s="65"/>
      <c r="B36" s="36" t="s">
        <v>42</v>
      </c>
      <c r="C36" s="53" t="s">
        <v>0</v>
      </c>
      <c r="D36" s="66">
        <v>0</v>
      </c>
      <c r="E36" s="38">
        <f>F15</f>
        <v>0</v>
      </c>
      <c r="F36" s="39">
        <f>D36*E36</f>
        <v>0</v>
      </c>
      <c r="G36" s="110"/>
    </row>
    <row r="37" spans="1:7" ht="13.5" thickBot="1">
      <c r="A37" s="67"/>
      <c r="B37" s="55" t="s">
        <v>105</v>
      </c>
      <c r="C37" s="56" t="s">
        <v>25</v>
      </c>
      <c r="D37" s="50">
        <v>0</v>
      </c>
      <c r="E37" s="38">
        <v>0.3</v>
      </c>
      <c r="F37" s="39">
        <f>D37*E37</f>
        <v>0</v>
      </c>
      <c r="G37" s="110"/>
    </row>
    <row r="38" spans="1:7" ht="13.5" thickBot="1">
      <c r="A38" s="68"/>
      <c r="B38" s="42"/>
      <c r="C38" s="43"/>
      <c r="D38" s="44"/>
      <c r="E38" s="45" t="s">
        <v>26</v>
      </c>
      <c r="F38" s="46">
        <f>SUM(F34:F37)</f>
        <v>0</v>
      </c>
      <c r="G38" s="109" t="e">
        <f>F38/F45</f>
        <v>#DIV/0!</v>
      </c>
    </row>
    <row r="39" spans="1:7">
      <c r="A39" s="47" t="s">
        <v>60</v>
      </c>
      <c r="B39" s="48" t="s">
        <v>61</v>
      </c>
      <c r="C39" s="49"/>
      <c r="D39" s="50"/>
      <c r="E39" s="64"/>
      <c r="F39" s="39"/>
      <c r="G39" s="110"/>
    </row>
    <row r="40" spans="1:7">
      <c r="A40" s="47"/>
      <c r="B40" s="36" t="s">
        <v>82</v>
      </c>
      <c r="C40" s="53" t="s">
        <v>79</v>
      </c>
      <c r="D40" s="37">
        <v>0</v>
      </c>
      <c r="E40" s="38">
        <v>0</v>
      </c>
      <c r="F40" s="39">
        <f>D40*E40</f>
        <v>0</v>
      </c>
      <c r="G40" s="110"/>
    </row>
    <row r="41" spans="1:7">
      <c r="A41" s="65"/>
      <c r="B41" s="36" t="s">
        <v>63</v>
      </c>
      <c r="C41" s="53" t="s">
        <v>34</v>
      </c>
      <c r="D41" s="37">
        <v>0</v>
      </c>
      <c r="E41" s="38">
        <v>700</v>
      </c>
      <c r="F41" s="39">
        <f>D41*E41</f>
        <v>0</v>
      </c>
      <c r="G41" s="110"/>
    </row>
    <row r="42" spans="1:7" ht="13.5" thickBot="1">
      <c r="A42" s="65"/>
      <c r="B42" s="36" t="s">
        <v>64</v>
      </c>
      <c r="C42" s="53" t="s">
        <v>34</v>
      </c>
      <c r="D42" s="37">
        <v>0</v>
      </c>
      <c r="E42" s="114">
        <v>704.64</v>
      </c>
      <c r="F42" s="39">
        <f>D42*E42</f>
        <v>0</v>
      </c>
      <c r="G42" s="110"/>
    </row>
    <row r="43" spans="1:7" ht="13.5" thickBot="1">
      <c r="A43" s="68"/>
      <c r="B43" s="42"/>
      <c r="C43" s="43"/>
      <c r="D43" s="44"/>
      <c r="E43" s="45" t="s">
        <v>56</v>
      </c>
      <c r="F43" s="46">
        <f>SUM(F39:F42)</f>
        <v>0</v>
      </c>
      <c r="G43" s="109" t="e">
        <f>F43/F45</f>
        <v>#DIV/0!</v>
      </c>
    </row>
    <row r="44" spans="1:7" ht="13.5" thickBot="1">
      <c r="A44" s="69"/>
      <c r="B44" s="70"/>
      <c r="C44" s="71"/>
      <c r="D44" s="72"/>
      <c r="E44" s="73"/>
      <c r="F44" s="74"/>
      <c r="G44" s="110"/>
    </row>
    <row r="45" spans="1:7" ht="13.5" thickBot="1">
      <c r="A45" s="75" t="s">
        <v>27</v>
      </c>
      <c r="B45" s="76"/>
      <c r="C45" s="77" t="s">
        <v>28</v>
      </c>
      <c r="D45" s="78"/>
      <c r="E45" s="79"/>
      <c r="F45" s="46">
        <f>F38+F33+F15+F22+F43</f>
        <v>0</v>
      </c>
      <c r="G45" s="111" t="e">
        <f>+G43+G33+G38+G22+G15</f>
        <v>#DIV/0!</v>
      </c>
    </row>
    <row r="46" spans="1:7" ht="12.75" customHeight="1">
      <c r="A46" s="80"/>
      <c r="B46" s="126" t="s">
        <v>62</v>
      </c>
      <c r="C46" s="81"/>
      <c r="D46" s="82"/>
      <c r="E46" s="83"/>
      <c r="F46" s="84"/>
      <c r="G46" s="107"/>
    </row>
    <row r="47" spans="1:7">
      <c r="A47" s="85"/>
      <c r="B47" s="126"/>
      <c r="C47" s="7" t="s">
        <v>43</v>
      </c>
      <c r="D47" s="86"/>
      <c r="E47" s="87"/>
      <c r="F47" s="88">
        <f>F45*0.17</f>
        <v>0</v>
      </c>
      <c r="G47" s="107"/>
    </row>
    <row r="48" spans="1:7" ht="12.75" customHeight="1">
      <c r="A48" s="29"/>
      <c r="B48" s="126"/>
      <c r="C48" s="80"/>
      <c r="D48" s="89"/>
      <c r="E48" s="90"/>
      <c r="F48" s="91"/>
      <c r="G48" s="107"/>
    </row>
    <row r="49" spans="1:7">
      <c r="A49" s="92"/>
      <c r="B49" s="126"/>
      <c r="C49" s="93"/>
      <c r="D49" s="25" t="s">
        <v>29</v>
      </c>
      <c r="E49" s="26"/>
      <c r="F49" s="94">
        <f>(F45+F47)*0.1</f>
        <v>0</v>
      </c>
      <c r="G49" s="112"/>
    </row>
    <row r="50" spans="1:7">
      <c r="A50" s="85"/>
      <c r="B50" s="126"/>
      <c r="C50" s="80"/>
      <c r="D50" s="95"/>
      <c r="E50" s="96"/>
      <c r="F50" s="91"/>
      <c r="G50" s="107"/>
    </row>
    <row r="51" spans="1:7">
      <c r="A51" s="85"/>
      <c r="B51" s="126"/>
      <c r="C51" s="127" t="s">
        <v>30</v>
      </c>
      <c r="D51" s="128"/>
      <c r="E51" s="129"/>
      <c r="F51" s="88">
        <f>SUM(F45:F49)</f>
        <v>0</v>
      </c>
      <c r="G51" s="107"/>
    </row>
    <row r="52" spans="1:7">
      <c r="A52" s="85"/>
      <c r="B52" s="97"/>
      <c r="C52" s="130" t="s">
        <v>57</v>
      </c>
      <c r="D52" s="131"/>
      <c r="E52" s="132"/>
      <c r="F52" s="88"/>
      <c r="G52" s="113"/>
    </row>
    <row r="53" spans="1:7">
      <c r="A53" s="85"/>
      <c r="B53" s="97"/>
      <c r="C53" s="133" t="s">
        <v>58</v>
      </c>
      <c r="D53" s="134"/>
      <c r="E53" s="135"/>
      <c r="F53" s="121" t="e">
        <f>F51/F52</f>
        <v>#DIV/0!</v>
      </c>
      <c r="G53" s="113"/>
    </row>
    <row r="54" spans="1:7" ht="13.5" thickBot="1">
      <c r="A54" s="85"/>
      <c r="B54" s="97"/>
      <c r="C54" s="98" t="s">
        <v>31</v>
      </c>
      <c r="D54" s="99"/>
      <c r="E54" s="100" t="s">
        <v>78</v>
      </c>
      <c r="F54" s="91"/>
      <c r="G54" s="113"/>
    </row>
    <row r="55" spans="1:7" ht="13.5" thickBot="1">
      <c r="A55" s="101"/>
      <c r="B55" s="102"/>
      <c r="C55" s="103" t="s">
        <v>33</v>
      </c>
      <c r="D55" s="104"/>
      <c r="E55" s="105"/>
      <c r="F55" s="106">
        <v>0</v>
      </c>
      <c r="G55" s="113"/>
    </row>
  </sheetData>
  <mergeCells count="10">
    <mergeCell ref="B46:B51"/>
    <mergeCell ref="C51:E51"/>
    <mergeCell ref="C52:E52"/>
    <mergeCell ref="C53:E53"/>
    <mergeCell ref="A1:F1"/>
    <mergeCell ref="A2:B2"/>
    <mergeCell ref="C2:F2"/>
    <mergeCell ref="A3:B8"/>
    <mergeCell ref="C3:F3"/>
    <mergeCell ref="C8:F8"/>
  </mergeCells>
  <pageMargins left="0.75" right="0.75" top="1" bottom="1" header="0.5" footer="0.5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92A70-E373-4724-BC40-FABC4CC888C5}">
  <sheetPr>
    <pageSetUpPr fitToPage="1"/>
  </sheetPr>
  <dimension ref="A1:G57"/>
  <sheetViews>
    <sheetView topLeftCell="A10" workbookViewId="0">
      <selection activeCell="D36" sqref="D36"/>
    </sheetView>
  </sheetViews>
  <sheetFormatPr defaultRowHeight="12.75"/>
  <cols>
    <col min="1" max="1" width="11.140625" customWidth="1"/>
    <col min="2" max="2" width="58.28515625" customWidth="1"/>
    <col min="3" max="3" width="12" customWidth="1"/>
    <col min="4" max="4" width="13.85546875" customWidth="1"/>
    <col min="5" max="5" width="17.85546875" customWidth="1"/>
    <col min="6" max="6" width="15.7109375" customWidth="1"/>
    <col min="7" max="7" width="8.140625" bestFit="1" customWidth="1"/>
  </cols>
  <sheetData>
    <row r="1" spans="1:7" ht="21" thickBot="1">
      <c r="A1" s="136" t="s">
        <v>1</v>
      </c>
      <c r="B1" s="137"/>
      <c r="C1" s="137"/>
      <c r="D1" s="137"/>
      <c r="E1" s="137"/>
      <c r="F1" s="138"/>
      <c r="G1" s="1"/>
    </row>
    <row r="2" spans="1:7" ht="16.5" thickBot="1">
      <c r="A2" s="139" t="s">
        <v>2</v>
      </c>
      <c r="B2" s="140"/>
      <c r="C2" s="141"/>
      <c r="D2" s="142"/>
      <c r="E2" s="142"/>
      <c r="F2" s="143"/>
      <c r="G2" s="2"/>
    </row>
    <row r="3" spans="1:7" ht="13.5">
      <c r="A3" s="144" t="s">
        <v>72</v>
      </c>
      <c r="B3" s="145"/>
      <c r="C3" s="150" t="s">
        <v>84</v>
      </c>
      <c r="D3" s="151"/>
      <c r="E3" s="151"/>
      <c r="F3" s="152"/>
      <c r="G3" s="2"/>
    </row>
    <row r="4" spans="1:7" ht="13.5">
      <c r="A4" s="146"/>
      <c r="B4" s="147"/>
      <c r="C4" s="3"/>
      <c r="D4" s="4"/>
      <c r="E4" s="5"/>
      <c r="F4" s="6"/>
      <c r="G4" s="2"/>
    </row>
    <row r="5" spans="1:7" ht="13.5">
      <c r="A5" s="146"/>
      <c r="B5" s="147"/>
      <c r="C5" s="7" t="s">
        <v>3</v>
      </c>
      <c r="D5" s="8"/>
      <c r="E5" s="9"/>
      <c r="F5" s="10"/>
      <c r="G5" s="2"/>
    </row>
    <row r="6" spans="1:7" ht="15.75">
      <c r="A6" s="146"/>
      <c r="B6" s="147"/>
      <c r="C6" s="7" t="s">
        <v>4</v>
      </c>
      <c r="D6" s="11" t="s">
        <v>93</v>
      </c>
      <c r="E6" s="9"/>
      <c r="F6" s="10"/>
      <c r="G6" s="2"/>
    </row>
    <row r="7" spans="1:7" ht="13.5">
      <c r="A7" s="146"/>
      <c r="B7" s="147"/>
      <c r="C7" s="12" t="s">
        <v>5</v>
      </c>
      <c r="D7" s="13"/>
      <c r="E7" s="14"/>
      <c r="F7" s="15"/>
      <c r="G7" s="2"/>
    </row>
    <row r="8" spans="1:7" ht="256.5" customHeight="1" thickBot="1">
      <c r="A8" s="148"/>
      <c r="B8" s="149"/>
      <c r="C8" s="153" t="s">
        <v>80</v>
      </c>
      <c r="D8" s="154"/>
      <c r="E8" s="154"/>
      <c r="F8" s="155"/>
      <c r="G8" s="2"/>
    </row>
    <row r="9" spans="1:7">
      <c r="A9" s="16" t="s">
        <v>6</v>
      </c>
      <c r="B9" s="27" t="s">
        <v>37</v>
      </c>
      <c r="C9" s="16" t="s">
        <v>7</v>
      </c>
      <c r="D9" s="16" t="s">
        <v>8</v>
      </c>
      <c r="E9" s="17" t="s">
        <v>9</v>
      </c>
      <c r="F9" s="18" t="s">
        <v>10</v>
      </c>
      <c r="G9" s="18" t="s">
        <v>44</v>
      </c>
    </row>
    <row r="10" spans="1:7" ht="13.5" thickBot="1">
      <c r="A10" s="19" t="s">
        <v>11</v>
      </c>
      <c r="B10" s="20"/>
      <c r="C10" s="19" t="s">
        <v>12</v>
      </c>
      <c r="D10" s="21"/>
      <c r="E10" s="22" t="s">
        <v>13</v>
      </c>
      <c r="F10" s="23" t="s">
        <v>14</v>
      </c>
      <c r="G10" s="23" t="s">
        <v>45</v>
      </c>
    </row>
    <row r="11" spans="1:7" ht="15.75">
      <c r="A11" s="24"/>
      <c r="B11" s="28"/>
      <c r="C11" s="116"/>
      <c r="D11" s="117"/>
      <c r="E11" s="116"/>
      <c r="F11" s="118"/>
      <c r="G11" s="2"/>
    </row>
    <row r="12" spans="1:7">
      <c r="A12" s="30" t="s">
        <v>40</v>
      </c>
      <c r="B12" s="31" t="s">
        <v>53</v>
      </c>
      <c r="C12" s="32"/>
      <c r="D12" s="33"/>
      <c r="E12" s="34"/>
      <c r="F12" s="35"/>
      <c r="G12" s="107"/>
    </row>
    <row r="13" spans="1:7">
      <c r="A13" s="125"/>
      <c r="B13" s="31"/>
      <c r="C13" s="32"/>
      <c r="D13" s="33"/>
      <c r="E13" s="34"/>
      <c r="F13" s="39">
        <f t="shared" ref="F13:F14" si="0">D13*E13</f>
        <v>0</v>
      </c>
      <c r="G13" s="107"/>
    </row>
    <row r="14" spans="1:7" ht="13.5" thickBot="1">
      <c r="A14" s="108"/>
      <c r="B14" s="40"/>
      <c r="C14" s="32"/>
      <c r="D14" s="37"/>
      <c r="E14" s="38"/>
      <c r="F14" s="39">
        <f t="shared" si="0"/>
        <v>0</v>
      </c>
      <c r="G14" s="107"/>
    </row>
    <row r="15" spans="1:7" ht="13.5" thickBot="1">
      <c r="A15" s="41"/>
      <c r="B15" s="42"/>
      <c r="C15" s="43"/>
      <c r="D15" s="44"/>
      <c r="E15" s="45" t="s">
        <v>54</v>
      </c>
      <c r="F15" s="46">
        <f>SUM(F12:F14)</f>
        <v>0</v>
      </c>
      <c r="G15" s="109" t="e">
        <f>F15/F47</f>
        <v>#DIV/0!</v>
      </c>
    </row>
    <row r="16" spans="1:7">
      <c r="A16" s="47" t="s">
        <v>39</v>
      </c>
      <c r="B16" s="48" t="s">
        <v>38</v>
      </c>
      <c r="C16" s="49"/>
      <c r="D16" s="50"/>
      <c r="E16" s="51"/>
      <c r="F16" s="39"/>
      <c r="G16" s="107"/>
    </row>
    <row r="17" spans="1:7">
      <c r="A17" s="52" t="s">
        <v>35</v>
      </c>
      <c r="B17" s="36" t="s">
        <v>36</v>
      </c>
      <c r="C17" s="53" t="s">
        <v>17</v>
      </c>
      <c r="D17" s="37">
        <v>0</v>
      </c>
      <c r="E17" s="38">
        <v>33.42</v>
      </c>
      <c r="F17" s="39">
        <f>D17*E17</f>
        <v>0</v>
      </c>
      <c r="G17" s="107"/>
    </row>
    <row r="18" spans="1:7">
      <c r="A18" s="52" t="s">
        <v>15</v>
      </c>
      <c r="B18" s="36" t="s">
        <v>16</v>
      </c>
      <c r="C18" s="53" t="s">
        <v>17</v>
      </c>
      <c r="D18" s="37">
        <v>0</v>
      </c>
      <c r="E18" s="38">
        <v>31.67</v>
      </c>
      <c r="F18" s="39">
        <f>D18*E18</f>
        <v>0</v>
      </c>
      <c r="G18" s="107"/>
    </row>
    <row r="19" spans="1:7">
      <c r="A19" s="52" t="s">
        <v>18</v>
      </c>
      <c r="B19" s="36" t="s">
        <v>19</v>
      </c>
      <c r="C19" s="119"/>
      <c r="D19" s="119"/>
      <c r="E19" s="119"/>
      <c r="F19" s="120"/>
      <c r="G19" s="107"/>
    </row>
    <row r="20" spans="1:7" ht="25.5">
      <c r="A20" s="67"/>
      <c r="B20" s="115" t="s">
        <v>81</v>
      </c>
      <c r="C20" s="53" t="s">
        <v>17</v>
      </c>
      <c r="D20" s="37">
        <v>0</v>
      </c>
      <c r="E20" s="38">
        <v>29.38</v>
      </c>
      <c r="F20" s="39">
        <f>D20*E20</f>
        <v>0</v>
      </c>
      <c r="G20" s="107"/>
    </row>
    <row r="21" spans="1:7" ht="13.5" thickBot="1">
      <c r="A21" s="54" t="s">
        <v>20</v>
      </c>
      <c r="B21" s="55" t="s">
        <v>21</v>
      </c>
      <c r="C21" s="56" t="s">
        <v>17</v>
      </c>
      <c r="D21" s="50">
        <v>0</v>
      </c>
      <c r="E21" s="38">
        <v>26.39</v>
      </c>
      <c r="F21" s="39">
        <f>D21*E21</f>
        <v>0</v>
      </c>
      <c r="G21" s="107"/>
    </row>
    <row r="22" spans="1:7" ht="13.5" thickBot="1">
      <c r="A22" s="57"/>
      <c r="B22" s="58"/>
      <c r="C22" s="43"/>
      <c r="D22" s="44"/>
      <c r="E22" s="45" t="s">
        <v>55</v>
      </c>
      <c r="F22" s="46">
        <f>SUM(F18:F21)</f>
        <v>0</v>
      </c>
      <c r="G22" s="109" t="e">
        <f>F22/F47</f>
        <v>#DIV/0!</v>
      </c>
    </row>
    <row r="23" spans="1:7">
      <c r="A23" s="47" t="s">
        <v>41</v>
      </c>
      <c r="B23" s="48" t="s">
        <v>51</v>
      </c>
      <c r="C23" s="59"/>
      <c r="D23" s="37"/>
      <c r="E23" s="34"/>
      <c r="F23" s="39"/>
      <c r="G23" s="110"/>
    </row>
    <row r="24" spans="1:7">
      <c r="A24" s="52" t="s">
        <v>94</v>
      </c>
      <c r="B24" s="60" t="s">
        <v>22</v>
      </c>
      <c r="C24" s="156" t="s">
        <v>17</v>
      </c>
      <c r="D24" s="157"/>
      <c r="E24" s="158">
        <v>54.04</v>
      </c>
      <c r="F24" s="39">
        <f>D24*E24</f>
        <v>0</v>
      </c>
      <c r="G24" s="110"/>
    </row>
    <row r="25" spans="1:7">
      <c r="A25" s="52" t="s">
        <v>95</v>
      </c>
      <c r="B25" s="60" t="s">
        <v>96</v>
      </c>
      <c r="C25" s="156" t="s">
        <v>17</v>
      </c>
      <c r="D25" s="157"/>
      <c r="E25" s="158">
        <v>84.88</v>
      </c>
      <c r="F25" s="39">
        <f>D25*E25</f>
        <v>0</v>
      </c>
      <c r="G25" s="110"/>
    </row>
    <row r="26" spans="1:7">
      <c r="A26" s="52" t="s">
        <v>97</v>
      </c>
      <c r="B26" s="60" t="s">
        <v>49</v>
      </c>
      <c r="C26" s="156" t="s">
        <v>17</v>
      </c>
      <c r="D26" s="157"/>
      <c r="E26" s="158">
        <v>21.61</v>
      </c>
      <c r="F26" s="39">
        <f t="shared" ref="F26:F32" si="1">D26*E26</f>
        <v>0</v>
      </c>
      <c r="G26" s="110"/>
    </row>
    <row r="27" spans="1:7">
      <c r="A27" s="52" t="s">
        <v>98</v>
      </c>
      <c r="B27" s="60" t="s">
        <v>50</v>
      </c>
      <c r="C27" s="156" t="s">
        <v>32</v>
      </c>
      <c r="D27" s="157"/>
      <c r="E27" s="158">
        <v>17.920000000000002</v>
      </c>
      <c r="F27" s="39">
        <f t="shared" si="1"/>
        <v>0</v>
      </c>
      <c r="G27" s="110"/>
    </row>
    <row r="28" spans="1:7">
      <c r="A28" s="52" t="s">
        <v>99</v>
      </c>
      <c r="B28" s="60" t="s">
        <v>48</v>
      </c>
      <c r="C28" s="156" t="s">
        <v>17</v>
      </c>
      <c r="D28" s="157"/>
      <c r="E28" s="158">
        <v>43</v>
      </c>
      <c r="F28" s="39">
        <f t="shared" si="1"/>
        <v>0</v>
      </c>
      <c r="G28" s="110"/>
    </row>
    <row r="29" spans="1:7">
      <c r="A29" s="52" t="s">
        <v>100</v>
      </c>
      <c r="B29" s="60" t="s">
        <v>47</v>
      </c>
      <c r="C29" s="156" t="s">
        <v>17</v>
      </c>
      <c r="D29" s="157"/>
      <c r="E29" s="158">
        <v>11.36</v>
      </c>
      <c r="F29" s="39">
        <f t="shared" si="1"/>
        <v>0</v>
      </c>
      <c r="G29" s="110"/>
    </row>
    <row r="30" spans="1:7">
      <c r="A30" s="61" t="s">
        <v>101</v>
      </c>
      <c r="B30" s="62" t="s">
        <v>102</v>
      </c>
      <c r="C30" s="156" t="s">
        <v>17</v>
      </c>
      <c r="D30" s="157"/>
      <c r="E30" s="158">
        <v>9.75</v>
      </c>
      <c r="F30" s="39">
        <f t="shared" si="1"/>
        <v>0</v>
      </c>
      <c r="G30" s="110"/>
    </row>
    <row r="31" spans="1:7">
      <c r="A31" s="52" t="s">
        <v>103</v>
      </c>
      <c r="B31" s="36" t="s">
        <v>23</v>
      </c>
      <c r="C31" s="156" t="s">
        <v>17</v>
      </c>
      <c r="D31" s="157"/>
      <c r="E31" s="158">
        <v>49.09</v>
      </c>
      <c r="F31" s="39">
        <f t="shared" si="1"/>
        <v>0</v>
      </c>
      <c r="G31" s="110"/>
    </row>
    <row r="32" spans="1:7" ht="13.5" customHeight="1" thickBot="1">
      <c r="A32" s="63" t="s">
        <v>104</v>
      </c>
      <c r="B32" s="62" t="s">
        <v>46</v>
      </c>
      <c r="C32" s="156" t="s">
        <v>17</v>
      </c>
      <c r="D32" s="157"/>
      <c r="E32" s="159">
        <v>203.03</v>
      </c>
      <c r="F32" s="39">
        <f t="shared" si="1"/>
        <v>0</v>
      </c>
      <c r="G32" s="110"/>
    </row>
    <row r="33" spans="1:7" ht="13.5" thickBot="1">
      <c r="A33" s="57"/>
      <c r="B33" s="42"/>
      <c r="C33" s="43"/>
      <c r="D33" s="44"/>
      <c r="E33" s="45" t="s">
        <v>24</v>
      </c>
      <c r="F33" s="46">
        <f>SUM(F23:F32)</f>
        <v>0</v>
      </c>
      <c r="G33" s="109" t="e">
        <f>F33/F47</f>
        <v>#DIV/0!</v>
      </c>
    </row>
    <row r="34" spans="1:7">
      <c r="A34" s="47" t="s">
        <v>41</v>
      </c>
      <c r="B34" s="48" t="s">
        <v>52</v>
      </c>
      <c r="C34" s="49"/>
      <c r="D34" s="50"/>
      <c r="E34" s="64"/>
      <c r="F34" s="39"/>
      <c r="G34" s="110"/>
    </row>
    <row r="35" spans="1:7" ht="25.5">
      <c r="A35" s="61"/>
      <c r="B35" s="62" t="s">
        <v>75</v>
      </c>
      <c r="C35" s="59" t="s">
        <v>65</v>
      </c>
      <c r="D35" s="37">
        <v>0</v>
      </c>
      <c r="E35" s="38">
        <v>320</v>
      </c>
      <c r="F35" s="39">
        <f t="shared" ref="F35:F37" si="2">D35*E35</f>
        <v>0</v>
      </c>
      <c r="G35" s="110"/>
    </row>
    <row r="36" spans="1:7" ht="25.5">
      <c r="A36" s="61"/>
      <c r="B36" s="62" t="s">
        <v>71</v>
      </c>
      <c r="C36" s="59" t="s">
        <v>65</v>
      </c>
      <c r="D36" s="37">
        <v>0</v>
      </c>
      <c r="E36" s="38">
        <v>1200</v>
      </c>
      <c r="F36" s="39">
        <f t="shared" si="2"/>
        <v>0</v>
      </c>
      <c r="G36" s="110"/>
    </row>
    <row r="37" spans="1:7" ht="25.5">
      <c r="A37" s="61"/>
      <c r="B37" s="62" t="s">
        <v>70</v>
      </c>
      <c r="C37" s="59" t="s">
        <v>65</v>
      </c>
      <c r="D37" s="37">
        <v>0</v>
      </c>
      <c r="E37" s="38">
        <v>1500</v>
      </c>
      <c r="F37" s="39">
        <f t="shared" si="2"/>
        <v>0</v>
      </c>
      <c r="G37" s="110"/>
    </row>
    <row r="38" spans="1:7">
      <c r="A38" s="65"/>
      <c r="B38" s="36" t="s">
        <v>42</v>
      </c>
      <c r="C38" s="53" t="s">
        <v>0</v>
      </c>
      <c r="D38" s="66">
        <v>0</v>
      </c>
      <c r="E38" s="38">
        <f>F15</f>
        <v>0</v>
      </c>
      <c r="F38" s="39">
        <f>D38*E38</f>
        <v>0</v>
      </c>
      <c r="G38" s="110"/>
    </row>
    <row r="39" spans="1:7" ht="13.5" thickBot="1">
      <c r="A39" s="67"/>
      <c r="B39" s="55" t="s">
        <v>105</v>
      </c>
      <c r="C39" s="56" t="s">
        <v>25</v>
      </c>
      <c r="D39" s="50">
        <v>0</v>
      </c>
      <c r="E39" s="38">
        <v>0.3</v>
      </c>
      <c r="F39" s="39">
        <f>D39*E39</f>
        <v>0</v>
      </c>
      <c r="G39" s="110"/>
    </row>
    <row r="40" spans="1:7" ht="13.5" thickBot="1">
      <c r="A40" s="68"/>
      <c r="B40" s="42"/>
      <c r="C40" s="43"/>
      <c r="D40" s="44"/>
      <c r="E40" s="45" t="s">
        <v>26</v>
      </c>
      <c r="F40" s="46">
        <f>SUM(F34:F39)</f>
        <v>0</v>
      </c>
      <c r="G40" s="109" t="e">
        <f>F40/F47</f>
        <v>#DIV/0!</v>
      </c>
    </row>
    <row r="41" spans="1:7">
      <c r="A41" s="30"/>
      <c r="B41" s="122"/>
      <c r="C41" s="59"/>
      <c r="D41" s="33"/>
      <c r="E41" s="123"/>
      <c r="F41" s="124"/>
      <c r="G41" s="109"/>
    </row>
    <row r="42" spans="1:7">
      <c r="A42" s="47" t="s">
        <v>60</v>
      </c>
      <c r="B42" s="48" t="s">
        <v>61</v>
      </c>
      <c r="C42" s="49"/>
      <c r="D42" s="50"/>
      <c r="E42" s="64"/>
      <c r="F42" s="39"/>
      <c r="G42" s="110"/>
    </row>
    <row r="43" spans="1:7">
      <c r="A43" s="65"/>
      <c r="B43" s="36" t="s">
        <v>63</v>
      </c>
      <c r="C43" s="53" t="s">
        <v>34</v>
      </c>
      <c r="D43" s="37">
        <v>0</v>
      </c>
      <c r="E43" s="38">
        <v>700</v>
      </c>
      <c r="F43" s="39">
        <f>D43*E43</f>
        <v>0</v>
      </c>
      <c r="G43" s="110"/>
    </row>
    <row r="44" spans="1:7" ht="13.5" thickBot="1">
      <c r="A44" s="65"/>
      <c r="B44" s="36" t="s">
        <v>64</v>
      </c>
      <c r="C44" s="53" t="s">
        <v>34</v>
      </c>
      <c r="D44" s="37">
        <v>0</v>
      </c>
      <c r="E44" s="114">
        <v>704.64</v>
      </c>
      <c r="F44" s="39">
        <f>D44*E44</f>
        <v>0</v>
      </c>
      <c r="G44" s="110"/>
    </row>
    <row r="45" spans="1:7" ht="13.5" thickBot="1">
      <c r="A45" s="68"/>
      <c r="B45" s="42"/>
      <c r="C45" s="43"/>
      <c r="D45" s="44"/>
      <c r="E45" s="45" t="s">
        <v>56</v>
      </c>
      <c r="F45" s="46">
        <f>SUM(F42:F44)</f>
        <v>0</v>
      </c>
      <c r="G45" s="109" t="e">
        <f>F45/F47</f>
        <v>#DIV/0!</v>
      </c>
    </row>
    <row r="46" spans="1:7" ht="13.5" thickBot="1">
      <c r="A46" s="69"/>
      <c r="B46" s="70"/>
      <c r="C46" s="71"/>
      <c r="D46" s="72"/>
      <c r="E46" s="73"/>
      <c r="F46" s="74"/>
      <c r="G46" s="110"/>
    </row>
    <row r="47" spans="1:7" ht="13.5" thickBot="1">
      <c r="A47" s="75" t="s">
        <v>27</v>
      </c>
      <c r="B47" s="76"/>
      <c r="C47" s="77" t="s">
        <v>28</v>
      </c>
      <c r="D47" s="78"/>
      <c r="E47" s="79"/>
      <c r="F47" s="46">
        <f>F40+F33+F15+F22+F45</f>
        <v>0</v>
      </c>
      <c r="G47" s="111" t="e">
        <f>+G45+G33+G40+G22+G15</f>
        <v>#DIV/0!</v>
      </c>
    </row>
    <row r="48" spans="1:7">
      <c r="A48" s="80"/>
      <c r="B48" s="126" t="s">
        <v>62</v>
      </c>
      <c r="C48" s="81"/>
      <c r="D48" s="82"/>
      <c r="E48" s="83"/>
      <c r="F48" s="84"/>
      <c r="G48" s="107"/>
    </row>
    <row r="49" spans="1:7">
      <c r="A49" s="85"/>
      <c r="B49" s="126"/>
      <c r="C49" s="7" t="s">
        <v>43</v>
      </c>
      <c r="D49" s="86"/>
      <c r="E49" s="87"/>
      <c r="F49" s="88">
        <f>F47*0.17</f>
        <v>0</v>
      </c>
      <c r="G49" s="107"/>
    </row>
    <row r="50" spans="1:7">
      <c r="A50" s="29"/>
      <c r="B50" s="126"/>
      <c r="C50" s="80"/>
      <c r="D50" s="89"/>
      <c r="E50" s="90"/>
      <c r="F50" s="91"/>
      <c r="G50" s="107"/>
    </row>
    <row r="51" spans="1:7">
      <c r="A51" s="92"/>
      <c r="B51" s="126"/>
      <c r="C51" s="93"/>
      <c r="D51" s="25" t="s">
        <v>29</v>
      </c>
      <c r="E51" s="26"/>
      <c r="F51" s="94">
        <f>(F47+F49)*0.1</f>
        <v>0</v>
      </c>
      <c r="G51" s="112"/>
    </row>
    <row r="52" spans="1:7">
      <c r="A52" s="85"/>
      <c r="B52" s="126"/>
      <c r="C52" s="80"/>
      <c r="D52" s="95"/>
      <c r="E52" s="96"/>
      <c r="F52" s="91"/>
      <c r="G52" s="107"/>
    </row>
    <row r="53" spans="1:7">
      <c r="A53" s="85"/>
      <c r="B53" s="126"/>
      <c r="C53" s="127" t="s">
        <v>30</v>
      </c>
      <c r="D53" s="128"/>
      <c r="E53" s="129"/>
      <c r="F53" s="88">
        <f>SUM(F47:F51)</f>
        <v>0</v>
      </c>
      <c r="G53" s="107"/>
    </row>
    <row r="54" spans="1:7">
      <c r="A54" s="85"/>
      <c r="B54" s="97"/>
      <c r="C54" s="130" t="s">
        <v>57</v>
      </c>
      <c r="D54" s="131"/>
      <c r="E54" s="132"/>
      <c r="F54" s="88">
        <v>0</v>
      </c>
      <c r="G54" s="113"/>
    </row>
    <row r="55" spans="1:7">
      <c r="A55" s="85"/>
      <c r="B55" s="97"/>
      <c r="C55" s="133" t="s">
        <v>58</v>
      </c>
      <c r="D55" s="134"/>
      <c r="E55" s="135"/>
      <c r="F55" s="121" t="e">
        <f>F53/F54</f>
        <v>#DIV/0!</v>
      </c>
      <c r="G55" s="113"/>
    </row>
    <row r="56" spans="1:7" ht="13.5" thickBot="1">
      <c r="A56" s="85"/>
      <c r="B56" s="97"/>
      <c r="C56" s="98" t="s">
        <v>31</v>
      </c>
      <c r="D56" s="99"/>
      <c r="E56" s="100" t="s">
        <v>59</v>
      </c>
      <c r="F56" s="91"/>
      <c r="G56" s="113"/>
    </row>
    <row r="57" spans="1:7" ht="13.5" thickBot="1">
      <c r="A57" s="101"/>
      <c r="B57" s="102"/>
      <c r="C57" s="103" t="s">
        <v>33</v>
      </c>
      <c r="D57" s="104"/>
      <c r="E57" s="105"/>
      <c r="F57" s="106">
        <v>0</v>
      </c>
      <c r="G57" s="113"/>
    </row>
  </sheetData>
  <mergeCells count="10">
    <mergeCell ref="B48:B53"/>
    <mergeCell ref="C53:E53"/>
    <mergeCell ref="C54:E54"/>
    <mergeCell ref="C55:E55"/>
    <mergeCell ref="A1:F1"/>
    <mergeCell ref="A2:B2"/>
    <mergeCell ref="C2:F2"/>
    <mergeCell ref="A3:B8"/>
    <mergeCell ref="C3:F3"/>
    <mergeCell ref="C8:F8"/>
  </mergeCells>
  <pageMargins left="0.75" right="0.75" top="1" bottom="1" header="0.5" footer="0.5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CF40A-D6D2-4307-9408-EF963A57815A}">
  <sheetPr>
    <pageSetUpPr fitToPage="1"/>
  </sheetPr>
  <dimension ref="A1:G57"/>
  <sheetViews>
    <sheetView topLeftCell="A19" workbookViewId="0">
      <selection activeCell="D36" sqref="D36"/>
    </sheetView>
  </sheetViews>
  <sheetFormatPr defaultRowHeight="12.75"/>
  <cols>
    <col min="1" max="1" width="11.140625" customWidth="1"/>
    <col min="2" max="2" width="58.28515625" customWidth="1"/>
    <col min="3" max="3" width="12" customWidth="1"/>
    <col min="4" max="4" width="13.85546875" customWidth="1"/>
    <col min="5" max="5" width="17.85546875" customWidth="1"/>
    <col min="6" max="6" width="15.7109375" customWidth="1"/>
    <col min="7" max="7" width="8.140625" bestFit="1" customWidth="1"/>
  </cols>
  <sheetData>
    <row r="1" spans="1:7" ht="21" thickBot="1">
      <c r="A1" s="136" t="s">
        <v>1</v>
      </c>
      <c r="B1" s="137"/>
      <c r="C1" s="137"/>
      <c r="D1" s="137"/>
      <c r="E1" s="137"/>
      <c r="F1" s="138"/>
      <c r="G1" s="1"/>
    </row>
    <row r="2" spans="1:7" ht="16.5" thickBot="1">
      <c r="A2" s="139" t="s">
        <v>2</v>
      </c>
      <c r="B2" s="140"/>
      <c r="C2" s="141"/>
      <c r="D2" s="142"/>
      <c r="E2" s="142"/>
      <c r="F2" s="143"/>
      <c r="G2" s="2"/>
    </row>
    <row r="3" spans="1:7" ht="13.5">
      <c r="A3" s="144" t="s">
        <v>66</v>
      </c>
      <c r="B3" s="145"/>
      <c r="C3" s="150" t="s">
        <v>84</v>
      </c>
      <c r="D3" s="151"/>
      <c r="E3" s="151"/>
      <c r="F3" s="152"/>
      <c r="G3" s="2"/>
    </row>
    <row r="4" spans="1:7" ht="13.5">
      <c r="A4" s="146"/>
      <c r="B4" s="147"/>
      <c r="C4" s="3"/>
      <c r="D4" s="4"/>
      <c r="E4" s="5"/>
      <c r="F4" s="6"/>
      <c r="G4" s="2"/>
    </row>
    <row r="5" spans="1:7" ht="13.5">
      <c r="A5" s="146"/>
      <c r="B5" s="147"/>
      <c r="C5" s="7" t="s">
        <v>3</v>
      </c>
      <c r="D5" s="8"/>
      <c r="E5" s="9"/>
      <c r="F5" s="10"/>
      <c r="G5" s="2"/>
    </row>
    <row r="6" spans="1:7" ht="15.75">
      <c r="A6" s="146"/>
      <c r="B6" s="147"/>
      <c r="C6" s="7" t="s">
        <v>4</v>
      </c>
      <c r="D6" s="11" t="s">
        <v>86</v>
      </c>
      <c r="E6" s="9"/>
      <c r="F6" s="10"/>
      <c r="G6" s="2"/>
    </row>
    <row r="7" spans="1:7" ht="13.5">
      <c r="A7" s="146"/>
      <c r="B7" s="147"/>
      <c r="C7" s="12" t="s">
        <v>5</v>
      </c>
      <c r="D7" s="13"/>
      <c r="E7" s="14"/>
      <c r="F7" s="15"/>
      <c r="G7" s="2"/>
    </row>
    <row r="8" spans="1:7" ht="256.5" customHeight="1" thickBot="1">
      <c r="A8" s="148"/>
      <c r="B8" s="149"/>
      <c r="C8" s="153" t="s">
        <v>80</v>
      </c>
      <c r="D8" s="154"/>
      <c r="E8" s="154"/>
      <c r="F8" s="155"/>
      <c r="G8" s="2"/>
    </row>
    <row r="9" spans="1:7">
      <c r="A9" s="16" t="s">
        <v>6</v>
      </c>
      <c r="B9" s="27" t="s">
        <v>37</v>
      </c>
      <c r="C9" s="16" t="s">
        <v>7</v>
      </c>
      <c r="D9" s="16" t="s">
        <v>8</v>
      </c>
      <c r="E9" s="17" t="s">
        <v>9</v>
      </c>
      <c r="F9" s="18" t="s">
        <v>10</v>
      </c>
      <c r="G9" s="18" t="s">
        <v>44</v>
      </c>
    </row>
    <row r="10" spans="1:7" ht="13.5" thickBot="1">
      <c r="A10" s="19" t="s">
        <v>11</v>
      </c>
      <c r="B10" s="20"/>
      <c r="C10" s="19" t="s">
        <v>12</v>
      </c>
      <c r="D10" s="21"/>
      <c r="E10" s="22" t="s">
        <v>13</v>
      </c>
      <c r="F10" s="23" t="s">
        <v>14</v>
      </c>
      <c r="G10" s="23" t="s">
        <v>45</v>
      </c>
    </row>
    <row r="11" spans="1:7" ht="15.75">
      <c r="A11" s="24"/>
      <c r="B11" s="28"/>
      <c r="C11" s="116"/>
      <c r="D11" s="117"/>
      <c r="E11" s="116"/>
      <c r="F11" s="118"/>
      <c r="G11" s="2"/>
    </row>
    <row r="12" spans="1:7">
      <c r="A12" s="30" t="s">
        <v>40</v>
      </c>
      <c r="B12" s="31" t="s">
        <v>53</v>
      </c>
      <c r="C12" s="32"/>
      <c r="D12" s="33"/>
      <c r="E12" s="34"/>
      <c r="F12" s="35"/>
      <c r="G12" s="107"/>
    </row>
    <row r="13" spans="1:7">
      <c r="A13" s="125"/>
      <c r="B13" s="31"/>
      <c r="C13" s="32"/>
      <c r="D13" s="33"/>
      <c r="E13" s="34"/>
      <c r="F13" s="39">
        <f t="shared" ref="F13:F14" si="0">D13*E13</f>
        <v>0</v>
      </c>
      <c r="G13" s="107"/>
    </row>
    <row r="14" spans="1:7" ht="13.5" thickBot="1">
      <c r="A14" s="108"/>
      <c r="B14" s="40"/>
      <c r="C14" s="32"/>
      <c r="D14" s="37"/>
      <c r="E14" s="38"/>
      <c r="F14" s="39">
        <f t="shared" si="0"/>
        <v>0</v>
      </c>
      <c r="G14" s="107"/>
    </row>
    <row r="15" spans="1:7" ht="13.5" thickBot="1">
      <c r="A15" s="41"/>
      <c r="B15" s="42"/>
      <c r="C15" s="43"/>
      <c r="D15" s="44"/>
      <c r="E15" s="45" t="s">
        <v>54</v>
      </c>
      <c r="F15" s="46">
        <f>SUM(F12:F14)</f>
        <v>0</v>
      </c>
      <c r="G15" s="109" t="e">
        <f>F15/F47</f>
        <v>#DIV/0!</v>
      </c>
    </row>
    <row r="16" spans="1:7">
      <c r="A16" s="47" t="s">
        <v>39</v>
      </c>
      <c r="B16" s="48" t="s">
        <v>38</v>
      </c>
      <c r="C16" s="49"/>
      <c r="D16" s="50"/>
      <c r="E16" s="51"/>
      <c r="F16" s="39"/>
      <c r="G16" s="107"/>
    </row>
    <row r="17" spans="1:7">
      <c r="A17" s="52" t="s">
        <v>35</v>
      </c>
      <c r="B17" s="36" t="s">
        <v>36</v>
      </c>
      <c r="C17" s="53" t="s">
        <v>17</v>
      </c>
      <c r="D17" s="37">
        <v>0</v>
      </c>
      <c r="E17" s="38">
        <v>33.42</v>
      </c>
      <c r="F17" s="39">
        <f>D17*E17</f>
        <v>0</v>
      </c>
      <c r="G17" s="107"/>
    </row>
    <row r="18" spans="1:7">
      <c r="A18" s="52" t="s">
        <v>15</v>
      </c>
      <c r="B18" s="36" t="s">
        <v>16</v>
      </c>
      <c r="C18" s="53" t="s">
        <v>17</v>
      </c>
      <c r="D18" s="37">
        <v>0</v>
      </c>
      <c r="E18" s="38">
        <v>31.67</v>
      </c>
      <c r="F18" s="39">
        <f>D18*E18</f>
        <v>0</v>
      </c>
      <c r="G18" s="107"/>
    </row>
    <row r="19" spans="1:7">
      <c r="A19" s="52" t="s">
        <v>18</v>
      </c>
      <c r="B19" s="36" t="s">
        <v>19</v>
      </c>
      <c r="C19" s="119"/>
      <c r="D19" s="119"/>
      <c r="E19" s="119"/>
      <c r="F19" s="120"/>
      <c r="G19" s="107"/>
    </row>
    <row r="20" spans="1:7" ht="25.5">
      <c r="A20" s="67"/>
      <c r="B20" s="115" t="s">
        <v>81</v>
      </c>
      <c r="C20" s="53" t="s">
        <v>17</v>
      </c>
      <c r="D20" s="37">
        <v>0</v>
      </c>
      <c r="E20" s="38">
        <v>29.38</v>
      </c>
      <c r="F20" s="39">
        <f>D20*E20</f>
        <v>0</v>
      </c>
      <c r="G20" s="107"/>
    </row>
    <row r="21" spans="1:7" ht="13.5" thickBot="1">
      <c r="A21" s="54" t="s">
        <v>20</v>
      </c>
      <c r="B21" s="55" t="s">
        <v>21</v>
      </c>
      <c r="C21" s="56" t="s">
        <v>17</v>
      </c>
      <c r="D21" s="50">
        <v>0</v>
      </c>
      <c r="E21" s="38">
        <v>26.39</v>
      </c>
      <c r="F21" s="39">
        <f>D21*E21</f>
        <v>0</v>
      </c>
      <c r="G21" s="107"/>
    </row>
    <row r="22" spans="1:7" ht="13.5" thickBot="1">
      <c r="A22" s="57"/>
      <c r="B22" s="58"/>
      <c r="C22" s="43"/>
      <c r="D22" s="44"/>
      <c r="E22" s="45" t="s">
        <v>55</v>
      </c>
      <c r="F22" s="46">
        <f>SUM(F18:F21)</f>
        <v>0</v>
      </c>
      <c r="G22" s="109" t="e">
        <f>F22/F47</f>
        <v>#DIV/0!</v>
      </c>
    </row>
    <row r="23" spans="1:7">
      <c r="A23" s="47" t="s">
        <v>41</v>
      </c>
      <c r="B23" s="48" t="s">
        <v>51</v>
      </c>
      <c r="C23" s="59"/>
      <c r="D23" s="37"/>
      <c r="E23" s="34"/>
      <c r="F23" s="39"/>
      <c r="G23" s="110"/>
    </row>
    <row r="24" spans="1:7">
      <c r="A24" s="52" t="s">
        <v>94</v>
      </c>
      <c r="B24" s="60" t="s">
        <v>22</v>
      </c>
      <c r="C24" s="156" t="s">
        <v>17</v>
      </c>
      <c r="D24" s="157"/>
      <c r="E24" s="158">
        <v>54.04</v>
      </c>
      <c r="F24" s="39">
        <f>D24*E24</f>
        <v>0</v>
      </c>
      <c r="G24" s="110"/>
    </row>
    <row r="25" spans="1:7">
      <c r="A25" s="52" t="s">
        <v>95</v>
      </c>
      <c r="B25" s="60" t="s">
        <v>96</v>
      </c>
      <c r="C25" s="156" t="s">
        <v>17</v>
      </c>
      <c r="D25" s="157"/>
      <c r="E25" s="158">
        <v>84.88</v>
      </c>
      <c r="F25" s="39">
        <f>D25*E25</f>
        <v>0</v>
      </c>
      <c r="G25" s="110"/>
    </row>
    <row r="26" spans="1:7">
      <c r="A26" s="52" t="s">
        <v>97</v>
      </c>
      <c r="B26" s="60" t="s">
        <v>49</v>
      </c>
      <c r="C26" s="156" t="s">
        <v>17</v>
      </c>
      <c r="D26" s="157"/>
      <c r="E26" s="158">
        <v>21.61</v>
      </c>
      <c r="F26" s="39">
        <f t="shared" ref="F26:F32" si="1">D26*E26</f>
        <v>0</v>
      </c>
      <c r="G26" s="110"/>
    </row>
    <row r="27" spans="1:7">
      <c r="A27" s="52" t="s">
        <v>98</v>
      </c>
      <c r="B27" s="60" t="s">
        <v>50</v>
      </c>
      <c r="C27" s="156" t="s">
        <v>32</v>
      </c>
      <c r="D27" s="157"/>
      <c r="E27" s="158">
        <v>17.920000000000002</v>
      </c>
      <c r="F27" s="39">
        <f t="shared" si="1"/>
        <v>0</v>
      </c>
      <c r="G27" s="110"/>
    </row>
    <row r="28" spans="1:7">
      <c r="A28" s="52" t="s">
        <v>99</v>
      </c>
      <c r="B28" s="60" t="s">
        <v>48</v>
      </c>
      <c r="C28" s="156" t="s">
        <v>17</v>
      </c>
      <c r="D28" s="157"/>
      <c r="E28" s="158">
        <v>43</v>
      </c>
      <c r="F28" s="39">
        <f t="shared" si="1"/>
        <v>0</v>
      </c>
      <c r="G28" s="110"/>
    </row>
    <row r="29" spans="1:7">
      <c r="A29" s="52" t="s">
        <v>100</v>
      </c>
      <c r="B29" s="60" t="s">
        <v>47</v>
      </c>
      <c r="C29" s="156" t="s">
        <v>17</v>
      </c>
      <c r="D29" s="157"/>
      <c r="E29" s="158">
        <v>11.36</v>
      </c>
      <c r="F29" s="39">
        <f t="shared" si="1"/>
        <v>0</v>
      </c>
      <c r="G29" s="110"/>
    </row>
    <row r="30" spans="1:7">
      <c r="A30" s="61" t="s">
        <v>101</v>
      </c>
      <c r="B30" s="62" t="s">
        <v>102</v>
      </c>
      <c r="C30" s="156" t="s">
        <v>17</v>
      </c>
      <c r="D30" s="157"/>
      <c r="E30" s="158">
        <v>9.75</v>
      </c>
      <c r="F30" s="39">
        <f t="shared" si="1"/>
        <v>0</v>
      </c>
      <c r="G30" s="110"/>
    </row>
    <row r="31" spans="1:7">
      <c r="A31" s="52" t="s">
        <v>103</v>
      </c>
      <c r="B31" s="36" t="s">
        <v>23</v>
      </c>
      <c r="C31" s="156" t="s">
        <v>17</v>
      </c>
      <c r="D31" s="157"/>
      <c r="E31" s="158">
        <v>49.09</v>
      </c>
      <c r="F31" s="39">
        <f t="shared" si="1"/>
        <v>0</v>
      </c>
      <c r="G31" s="110"/>
    </row>
    <row r="32" spans="1:7" ht="15" customHeight="1" thickBot="1">
      <c r="A32" s="63" t="s">
        <v>104</v>
      </c>
      <c r="B32" s="62" t="s">
        <v>46</v>
      </c>
      <c r="C32" s="156" t="s">
        <v>17</v>
      </c>
      <c r="D32" s="157"/>
      <c r="E32" s="159">
        <v>203.03</v>
      </c>
      <c r="F32" s="39">
        <f t="shared" si="1"/>
        <v>0</v>
      </c>
      <c r="G32" s="110"/>
    </row>
    <row r="33" spans="1:7" ht="13.5" customHeight="1" thickBot="1">
      <c r="A33" s="57"/>
      <c r="B33" s="42"/>
      <c r="C33" s="43"/>
      <c r="D33" s="44"/>
      <c r="E33" s="45" t="s">
        <v>24</v>
      </c>
      <c r="F33" s="46">
        <f>SUM(F23:F32)</f>
        <v>0</v>
      </c>
      <c r="G33" s="109" t="e">
        <f>F33/F47</f>
        <v>#DIV/0!</v>
      </c>
    </row>
    <row r="34" spans="1:7">
      <c r="A34" s="47" t="s">
        <v>41</v>
      </c>
      <c r="B34" s="48" t="s">
        <v>52</v>
      </c>
      <c r="C34" s="49"/>
      <c r="D34" s="50"/>
      <c r="E34" s="64"/>
      <c r="F34" s="39"/>
      <c r="G34" s="110"/>
    </row>
    <row r="35" spans="1:7" ht="25.5">
      <c r="A35" s="61"/>
      <c r="B35" s="62" t="s">
        <v>75</v>
      </c>
      <c r="C35" s="59" t="s">
        <v>65</v>
      </c>
      <c r="D35" s="37">
        <v>0</v>
      </c>
      <c r="E35" s="38">
        <v>320</v>
      </c>
      <c r="F35" s="39">
        <f t="shared" ref="F35" si="2">D35*E35</f>
        <v>0</v>
      </c>
      <c r="G35" s="110"/>
    </row>
    <row r="36" spans="1:7" ht="25.5">
      <c r="A36" s="61"/>
      <c r="B36" s="62" t="s">
        <v>67</v>
      </c>
      <c r="C36" s="59" t="s">
        <v>65</v>
      </c>
      <c r="D36" s="37">
        <v>0</v>
      </c>
      <c r="E36" s="38">
        <v>1200</v>
      </c>
      <c r="F36" s="39"/>
      <c r="G36" s="110"/>
    </row>
    <row r="37" spans="1:7" ht="25.5">
      <c r="A37" s="61"/>
      <c r="B37" s="62" t="s">
        <v>70</v>
      </c>
      <c r="C37" s="59" t="s">
        <v>65</v>
      </c>
      <c r="D37" s="37">
        <v>0</v>
      </c>
      <c r="E37" s="38">
        <v>1500</v>
      </c>
      <c r="F37" s="39">
        <f t="shared" ref="F37" si="3">D37*E37</f>
        <v>0</v>
      </c>
      <c r="G37" s="110"/>
    </row>
    <row r="38" spans="1:7">
      <c r="A38" s="65"/>
      <c r="B38" s="36" t="s">
        <v>42</v>
      </c>
      <c r="C38" s="53" t="s">
        <v>0</v>
      </c>
      <c r="D38" s="66">
        <v>0</v>
      </c>
      <c r="E38" s="38">
        <f>F15</f>
        <v>0</v>
      </c>
      <c r="F38" s="39">
        <f>D38*E38</f>
        <v>0</v>
      </c>
      <c r="G38" s="110"/>
    </row>
    <row r="39" spans="1:7" ht="13.5" thickBot="1">
      <c r="A39" s="67"/>
      <c r="B39" s="55" t="s">
        <v>105</v>
      </c>
      <c r="C39" s="56" t="s">
        <v>25</v>
      </c>
      <c r="D39" s="50">
        <v>0</v>
      </c>
      <c r="E39" s="38">
        <v>0.3</v>
      </c>
      <c r="F39" s="39">
        <f>D39*E39</f>
        <v>0</v>
      </c>
      <c r="G39" s="110"/>
    </row>
    <row r="40" spans="1:7" ht="13.5" thickBot="1">
      <c r="A40" s="68"/>
      <c r="B40" s="42"/>
      <c r="C40" s="43"/>
      <c r="D40" s="44"/>
      <c r="E40" s="45" t="s">
        <v>26</v>
      </c>
      <c r="F40" s="46">
        <f>SUM(F34:F39)</f>
        <v>0</v>
      </c>
      <c r="G40" s="109" t="e">
        <f>F40/F47</f>
        <v>#DIV/0!</v>
      </c>
    </row>
    <row r="41" spans="1:7">
      <c r="A41" s="47" t="s">
        <v>60</v>
      </c>
      <c r="B41" s="48" t="s">
        <v>61</v>
      </c>
      <c r="C41" s="49"/>
      <c r="D41" s="50"/>
      <c r="E41" s="64"/>
      <c r="F41" s="39"/>
      <c r="G41" s="110"/>
    </row>
    <row r="42" spans="1:7">
      <c r="A42" s="47"/>
      <c r="B42" s="60" t="s">
        <v>77</v>
      </c>
      <c r="C42" s="53" t="s">
        <v>79</v>
      </c>
      <c r="D42" s="37">
        <v>0</v>
      </c>
      <c r="E42" s="38">
        <v>0</v>
      </c>
      <c r="F42" s="39">
        <f>D42*E42</f>
        <v>0</v>
      </c>
      <c r="G42" s="110"/>
    </row>
    <row r="43" spans="1:7">
      <c r="A43" s="65"/>
      <c r="B43" s="36" t="s">
        <v>63</v>
      </c>
      <c r="C43" s="53" t="s">
        <v>34</v>
      </c>
      <c r="D43" s="37">
        <v>0</v>
      </c>
      <c r="E43" s="38">
        <v>700</v>
      </c>
      <c r="F43" s="39">
        <f>D43*E43</f>
        <v>0</v>
      </c>
      <c r="G43" s="110"/>
    </row>
    <row r="44" spans="1:7" ht="13.5" thickBot="1">
      <c r="A44" s="65"/>
      <c r="B44" s="36" t="s">
        <v>64</v>
      </c>
      <c r="C44" s="53" t="s">
        <v>34</v>
      </c>
      <c r="D44" s="37">
        <v>0</v>
      </c>
      <c r="E44" s="114">
        <v>704.64</v>
      </c>
      <c r="F44" s="39">
        <f>D44*E44</f>
        <v>0</v>
      </c>
      <c r="G44" s="110"/>
    </row>
    <row r="45" spans="1:7" ht="13.5" thickBot="1">
      <c r="A45" s="68"/>
      <c r="B45" s="42"/>
      <c r="C45" s="43"/>
      <c r="D45" s="44"/>
      <c r="E45" s="45" t="s">
        <v>56</v>
      </c>
      <c r="F45" s="46">
        <f>SUM(F41:F44)</f>
        <v>0</v>
      </c>
      <c r="G45" s="109" t="e">
        <f>F45/F47</f>
        <v>#DIV/0!</v>
      </c>
    </row>
    <row r="46" spans="1:7" ht="13.5" thickBot="1">
      <c r="A46" s="69"/>
      <c r="B46" s="70"/>
      <c r="C46" s="71"/>
      <c r="D46" s="72"/>
      <c r="E46" s="73"/>
      <c r="F46" s="74"/>
      <c r="G46" s="110"/>
    </row>
    <row r="47" spans="1:7" ht="13.5" thickBot="1">
      <c r="A47" s="75" t="s">
        <v>27</v>
      </c>
      <c r="B47" s="76"/>
      <c r="C47" s="77" t="s">
        <v>28</v>
      </c>
      <c r="D47" s="78"/>
      <c r="E47" s="79"/>
      <c r="F47" s="46">
        <f>F40+F33+F15+F22+F45</f>
        <v>0</v>
      </c>
      <c r="G47" s="111" t="e">
        <f>+G45+G33+G40+G22+G15</f>
        <v>#DIV/0!</v>
      </c>
    </row>
    <row r="48" spans="1:7" ht="12.75" customHeight="1">
      <c r="A48" s="80"/>
      <c r="B48" s="126" t="s">
        <v>62</v>
      </c>
      <c r="C48" s="81"/>
      <c r="D48" s="82"/>
      <c r="E48" s="83"/>
      <c r="F48" s="84"/>
      <c r="G48" s="107"/>
    </row>
    <row r="49" spans="1:7">
      <c r="A49" s="85"/>
      <c r="B49" s="126"/>
      <c r="C49" s="7" t="s">
        <v>43</v>
      </c>
      <c r="D49" s="86"/>
      <c r="E49" s="87"/>
      <c r="F49" s="88">
        <f>F47*0.17</f>
        <v>0</v>
      </c>
      <c r="G49" s="107"/>
    </row>
    <row r="50" spans="1:7">
      <c r="A50" s="29"/>
      <c r="B50" s="126"/>
      <c r="C50" s="80"/>
      <c r="D50" s="89"/>
      <c r="E50" s="90"/>
      <c r="F50" s="91"/>
      <c r="G50" s="107"/>
    </row>
    <row r="51" spans="1:7">
      <c r="A51" s="92"/>
      <c r="B51" s="126"/>
      <c r="C51" s="93"/>
      <c r="D51" s="25" t="s">
        <v>29</v>
      </c>
      <c r="E51" s="26"/>
      <c r="F51" s="94">
        <f>(F47+F49)*0.1</f>
        <v>0</v>
      </c>
      <c r="G51" s="112"/>
    </row>
    <row r="52" spans="1:7">
      <c r="A52" s="85"/>
      <c r="B52" s="126"/>
      <c r="C52" s="80"/>
      <c r="D52" s="95"/>
      <c r="E52" s="96"/>
      <c r="F52" s="91"/>
      <c r="G52" s="107"/>
    </row>
    <row r="53" spans="1:7">
      <c r="A53" s="85"/>
      <c r="B53" s="126"/>
      <c r="C53" s="127" t="s">
        <v>30</v>
      </c>
      <c r="D53" s="128"/>
      <c r="E53" s="129"/>
      <c r="F53" s="88">
        <f>SUM(F47:F51)</f>
        <v>0</v>
      </c>
      <c r="G53" s="107"/>
    </row>
    <row r="54" spans="1:7">
      <c r="A54" s="85"/>
      <c r="B54" s="97"/>
      <c r="C54" s="130" t="s">
        <v>57</v>
      </c>
      <c r="D54" s="131"/>
      <c r="E54" s="132"/>
      <c r="F54" s="88">
        <v>0</v>
      </c>
      <c r="G54" s="113"/>
    </row>
    <row r="55" spans="1:7">
      <c r="A55" s="85"/>
      <c r="B55" s="97"/>
      <c r="C55" s="133" t="s">
        <v>58</v>
      </c>
      <c r="D55" s="134"/>
      <c r="E55" s="135"/>
      <c r="F55" s="121" t="e">
        <f>F53/F54</f>
        <v>#DIV/0!</v>
      </c>
      <c r="G55" s="113"/>
    </row>
    <row r="56" spans="1:7" ht="13.5" thickBot="1">
      <c r="A56" s="85"/>
      <c r="B56" s="97"/>
      <c r="C56" s="98" t="s">
        <v>31</v>
      </c>
      <c r="D56" s="99"/>
      <c r="E56" s="100" t="s">
        <v>59</v>
      </c>
      <c r="F56" s="91"/>
      <c r="G56" s="113"/>
    </row>
    <row r="57" spans="1:7" ht="13.5" thickBot="1">
      <c r="A57" s="101"/>
      <c r="B57" s="102"/>
      <c r="C57" s="103" t="s">
        <v>33</v>
      </c>
      <c r="D57" s="104"/>
      <c r="E57" s="105"/>
      <c r="F57" s="106">
        <v>0</v>
      </c>
      <c r="G57" s="113"/>
    </row>
  </sheetData>
  <mergeCells count="10">
    <mergeCell ref="B48:B53"/>
    <mergeCell ref="C53:E53"/>
    <mergeCell ref="C54:E54"/>
    <mergeCell ref="C55:E55"/>
    <mergeCell ref="A1:F1"/>
    <mergeCell ref="A2:B2"/>
    <mergeCell ref="C2:F2"/>
    <mergeCell ref="A3:B8"/>
    <mergeCell ref="C3:F3"/>
    <mergeCell ref="C8:F8"/>
  </mergeCells>
  <pageMargins left="0.75" right="0.75" top="1" bottom="1" header="0.5" footer="0.5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BD0B6-8749-44E7-A2DC-7DA6823A4E9F}">
  <sheetPr>
    <pageSetUpPr fitToPage="1"/>
  </sheetPr>
  <dimension ref="A1:G58"/>
  <sheetViews>
    <sheetView topLeftCell="A13" workbookViewId="0">
      <selection activeCell="D36" sqref="D36"/>
    </sheetView>
  </sheetViews>
  <sheetFormatPr defaultRowHeight="12.75"/>
  <cols>
    <col min="1" max="1" width="11.140625" customWidth="1"/>
    <col min="2" max="2" width="58.28515625" customWidth="1"/>
    <col min="3" max="3" width="12" customWidth="1"/>
    <col min="4" max="4" width="13.85546875" customWidth="1"/>
    <col min="5" max="5" width="17.85546875" customWidth="1"/>
    <col min="6" max="6" width="15.7109375" customWidth="1"/>
    <col min="7" max="7" width="8.140625" bestFit="1" customWidth="1"/>
  </cols>
  <sheetData>
    <row r="1" spans="1:7" ht="21" thickBot="1">
      <c r="A1" s="136" t="s">
        <v>1</v>
      </c>
      <c r="B1" s="137"/>
      <c r="C1" s="137"/>
      <c r="D1" s="137"/>
      <c r="E1" s="137"/>
      <c r="F1" s="138"/>
      <c r="G1" s="1"/>
    </row>
    <row r="2" spans="1:7" ht="16.5" thickBot="1">
      <c r="A2" s="139" t="s">
        <v>2</v>
      </c>
      <c r="B2" s="140"/>
      <c r="C2" s="141"/>
      <c r="D2" s="142"/>
      <c r="E2" s="142"/>
      <c r="F2" s="143"/>
      <c r="G2" s="2"/>
    </row>
    <row r="3" spans="1:7" ht="13.5">
      <c r="A3" s="144" t="s">
        <v>68</v>
      </c>
      <c r="B3" s="145"/>
      <c r="C3" s="150" t="s">
        <v>84</v>
      </c>
      <c r="D3" s="151"/>
      <c r="E3" s="151"/>
      <c r="F3" s="152"/>
      <c r="G3" s="2"/>
    </row>
    <row r="4" spans="1:7" ht="13.5">
      <c r="A4" s="146"/>
      <c r="B4" s="147"/>
      <c r="C4" s="3"/>
      <c r="D4" s="4"/>
      <c r="E4" s="5"/>
      <c r="F4" s="6"/>
      <c r="G4" s="2"/>
    </row>
    <row r="5" spans="1:7" ht="13.5">
      <c r="A5" s="146"/>
      <c r="B5" s="147"/>
      <c r="C5" s="7" t="s">
        <v>3</v>
      </c>
      <c r="D5" s="8"/>
      <c r="E5" s="9"/>
      <c r="F5" s="10"/>
      <c r="G5" s="2"/>
    </row>
    <row r="6" spans="1:7" ht="15.75">
      <c r="A6" s="146"/>
      <c r="B6" s="147"/>
      <c r="C6" s="7" t="s">
        <v>4</v>
      </c>
      <c r="D6" s="11" t="s">
        <v>87</v>
      </c>
      <c r="E6" s="9"/>
      <c r="F6" s="10"/>
      <c r="G6" s="2"/>
    </row>
    <row r="7" spans="1:7" ht="13.5">
      <c r="A7" s="146"/>
      <c r="B7" s="147"/>
      <c r="C7" s="12" t="s">
        <v>5</v>
      </c>
      <c r="D7" s="13"/>
      <c r="E7" s="14"/>
      <c r="F7" s="15"/>
      <c r="G7" s="2"/>
    </row>
    <row r="8" spans="1:7" ht="264" customHeight="1" thickBot="1">
      <c r="A8" s="148"/>
      <c r="B8" s="149"/>
      <c r="C8" s="153" t="s">
        <v>80</v>
      </c>
      <c r="D8" s="154"/>
      <c r="E8" s="154"/>
      <c r="F8" s="155"/>
      <c r="G8" s="2"/>
    </row>
    <row r="9" spans="1:7">
      <c r="A9" s="16" t="s">
        <v>6</v>
      </c>
      <c r="B9" s="27" t="s">
        <v>37</v>
      </c>
      <c r="C9" s="16" t="s">
        <v>7</v>
      </c>
      <c r="D9" s="16" t="s">
        <v>8</v>
      </c>
      <c r="E9" s="17" t="s">
        <v>9</v>
      </c>
      <c r="F9" s="18" t="s">
        <v>10</v>
      </c>
      <c r="G9" s="18" t="s">
        <v>44</v>
      </c>
    </row>
    <row r="10" spans="1:7" ht="13.5" thickBot="1">
      <c r="A10" s="19" t="s">
        <v>11</v>
      </c>
      <c r="B10" s="20"/>
      <c r="C10" s="19" t="s">
        <v>12</v>
      </c>
      <c r="D10" s="21"/>
      <c r="E10" s="22" t="s">
        <v>13</v>
      </c>
      <c r="F10" s="23" t="s">
        <v>14</v>
      </c>
      <c r="G10" s="23" t="s">
        <v>45</v>
      </c>
    </row>
    <row r="11" spans="1:7" ht="15.75">
      <c r="A11" s="24"/>
      <c r="B11" s="28"/>
      <c r="C11" s="116"/>
      <c r="D11" s="117"/>
      <c r="E11" s="116"/>
      <c r="F11" s="118"/>
      <c r="G11" s="2"/>
    </row>
    <row r="12" spans="1:7">
      <c r="A12" s="30" t="s">
        <v>40</v>
      </c>
      <c r="B12" s="31" t="s">
        <v>53</v>
      </c>
      <c r="C12" s="32"/>
      <c r="D12" s="33"/>
      <c r="E12" s="34"/>
      <c r="F12" s="35"/>
      <c r="G12" s="107"/>
    </row>
    <row r="13" spans="1:7">
      <c r="A13" s="125"/>
      <c r="B13" s="31"/>
      <c r="C13" s="32"/>
      <c r="D13" s="33"/>
      <c r="E13" s="34"/>
      <c r="F13" s="39">
        <f t="shared" ref="F13:F14" si="0">D13*E13</f>
        <v>0</v>
      </c>
      <c r="G13" s="107"/>
    </row>
    <row r="14" spans="1:7" ht="13.5" thickBot="1">
      <c r="A14" s="108"/>
      <c r="B14" s="40"/>
      <c r="C14" s="32"/>
      <c r="D14" s="37"/>
      <c r="E14" s="38"/>
      <c r="F14" s="39">
        <f t="shared" si="0"/>
        <v>0</v>
      </c>
      <c r="G14" s="107"/>
    </row>
    <row r="15" spans="1:7" ht="13.5" thickBot="1">
      <c r="A15" s="41"/>
      <c r="B15" s="42"/>
      <c r="C15" s="43"/>
      <c r="D15" s="44"/>
      <c r="E15" s="45" t="s">
        <v>54</v>
      </c>
      <c r="F15" s="46">
        <f>SUM(F12:F14)</f>
        <v>0</v>
      </c>
      <c r="G15" s="109" t="e">
        <f>F15/F48</f>
        <v>#DIV/0!</v>
      </c>
    </row>
    <row r="16" spans="1:7">
      <c r="A16" s="47" t="s">
        <v>39</v>
      </c>
      <c r="B16" s="48" t="s">
        <v>38</v>
      </c>
      <c r="C16" s="49"/>
      <c r="D16" s="50"/>
      <c r="E16" s="51"/>
      <c r="F16" s="39"/>
      <c r="G16" s="107"/>
    </row>
    <row r="17" spans="1:7">
      <c r="A17" s="52" t="s">
        <v>35</v>
      </c>
      <c r="B17" s="36" t="s">
        <v>36</v>
      </c>
      <c r="C17" s="53" t="s">
        <v>17</v>
      </c>
      <c r="D17" s="37">
        <v>0</v>
      </c>
      <c r="E17" s="38">
        <v>33.42</v>
      </c>
      <c r="F17" s="39">
        <f>D17*E17</f>
        <v>0</v>
      </c>
      <c r="G17" s="107"/>
    </row>
    <row r="18" spans="1:7">
      <c r="A18" s="52" t="s">
        <v>15</v>
      </c>
      <c r="B18" s="36" t="s">
        <v>16</v>
      </c>
      <c r="C18" s="53" t="s">
        <v>17</v>
      </c>
      <c r="D18" s="37">
        <v>0</v>
      </c>
      <c r="E18" s="38">
        <v>31.67</v>
      </c>
      <c r="F18" s="39">
        <f>D18*E18</f>
        <v>0</v>
      </c>
      <c r="G18" s="107"/>
    </row>
    <row r="19" spans="1:7">
      <c r="A19" s="52" t="s">
        <v>18</v>
      </c>
      <c r="B19" s="36" t="s">
        <v>19</v>
      </c>
      <c r="C19" s="119"/>
      <c r="D19" s="119"/>
      <c r="E19" s="119"/>
      <c r="F19" s="120"/>
      <c r="G19" s="107"/>
    </row>
    <row r="20" spans="1:7" ht="25.5">
      <c r="A20" s="67"/>
      <c r="B20" s="115" t="s">
        <v>81</v>
      </c>
      <c r="C20" s="53" t="s">
        <v>17</v>
      </c>
      <c r="D20" s="37">
        <v>0</v>
      </c>
      <c r="E20" s="38">
        <v>29.38</v>
      </c>
      <c r="F20" s="39">
        <f>D20*E20</f>
        <v>0</v>
      </c>
      <c r="G20" s="107"/>
    </row>
    <row r="21" spans="1:7" ht="13.5" thickBot="1">
      <c r="A21" s="54" t="s">
        <v>20</v>
      </c>
      <c r="B21" s="55" t="s">
        <v>21</v>
      </c>
      <c r="C21" s="56" t="s">
        <v>17</v>
      </c>
      <c r="D21" s="50">
        <v>0</v>
      </c>
      <c r="E21" s="38">
        <v>26.39</v>
      </c>
      <c r="F21" s="39">
        <f>D21*E21</f>
        <v>0</v>
      </c>
      <c r="G21" s="107"/>
    </row>
    <row r="22" spans="1:7" ht="13.5" thickBot="1">
      <c r="A22" s="57"/>
      <c r="B22" s="58"/>
      <c r="C22" s="43"/>
      <c r="D22" s="44"/>
      <c r="E22" s="45" t="s">
        <v>55</v>
      </c>
      <c r="F22" s="46">
        <f>SUM(F18:F21)</f>
        <v>0</v>
      </c>
      <c r="G22" s="109" t="e">
        <f>F22/F48</f>
        <v>#DIV/0!</v>
      </c>
    </row>
    <row r="23" spans="1:7">
      <c r="A23" s="47" t="s">
        <v>41</v>
      </c>
      <c r="B23" s="48" t="s">
        <v>51</v>
      </c>
      <c r="C23" s="59"/>
      <c r="D23" s="37"/>
      <c r="E23" s="34"/>
      <c r="F23" s="39"/>
      <c r="G23" s="110"/>
    </row>
    <row r="24" spans="1:7">
      <c r="A24" s="52" t="s">
        <v>94</v>
      </c>
      <c r="B24" s="60" t="s">
        <v>22</v>
      </c>
      <c r="C24" s="156" t="s">
        <v>17</v>
      </c>
      <c r="D24" s="157"/>
      <c r="E24" s="158">
        <v>54.04</v>
      </c>
      <c r="F24" s="39">
        <f>D24*E24</f>
        <v>0</v>
      </c>
      <c r="G24" s="110"/>
    </row>
    <row r="25" spans="1:7">
      <c r="A25" s="52" t="s">
        <v>95</v>
      </c>
      <c r="B25" s="60" t="s">
        <v>96</v>
      </c>
      <c r="C25" s="156" t="s">
        <v>17</v>
      </c>
      <c r="D25" s="157"/>
      <c r="E25" s="158">
        <v>84.88</v>
      </c>
      <c r="F25" s="39">
        <f>D25*E25</f>
        <v>0</v>
      </c>
      <c r="G25" s="110"/>
    </row>
    <row r="26" spans="1:7">
      <c r="A26" s="52" t="s">
        <v>97</v>
      </c>
      <c r="B26" s="60" t="s">
        <v>49</v>
      </c>
      <c r="C26" s="156" t="s">
        <v>17</v>
      </c>
      <c r="D26" s="157"/>
      <c r="E26" s="158">
        <v>21.61</v>
      </c>
      <c r="F26" s="39">
        <f t="shared" ref="F26:F32" si="1">D26*E26</f>
        <v>0</v>
      </c>
      <c r="G26" s="110"/>
    </row>
    <row r="27" spans="1:7">
      <c r="A27" s="52" t="s">
        <v>98</v>
      </c>
      <c r="B27" s="60" t="s">
        <v>50</v>
      </c>
      <c r="C27" s="156" t="s">
        <v>32</v>
      </c>
      <c r="D27" s="157"/>
      <c r="E27" s="158">
        <v>17.920000000000002</v>
      </c>
      <c r="F27" s="39">
        <f t="shared" si="1"/>
        <v>0</v>
      </c>
      <c r="G27" s="110"/>
    </row>
    <row r="28" spans="1:7">
      <c r="A28" s="52" t="s">
        <v>99</v>
      </c>
      <c r="B28" s="60" t="s">
        <v>48</v>
      </c>
      <c r="C28" s="156" t="s">
        <v>17</v>
      </c>
      <c r="D28" s="157"/>
      <c r="E28" s="158">
        <v>43</v>
      </c>
      <c r="F28" s="39">
        <f t="shared" si="1"/>
        <v>0</v>
      </c>
      <c r="G28" s="110"/>
    </row>
    <row r="29" spans="1:7">
      <c r="A29" s="52" t="s">
        <v>100</v>
      </c>
      <c r="B29" s="60" t="s">
        <v>47</v>
      </c>
      <c r="C29" s="156" t="s">
        <v>17</v>
      </c>
      <c r="D29" s="157"/>
      <c r="E29" s="158">
        <v>11.36</v>
      </c>
      <c r="F29" s="39">
        <f t="shared" si="1"/>
        <v>0</v>
      </c>
      <c r="G29" s="110"/>
    </row>
    <row r="30" spans="1:7">
      <c r="A30" s="61" t="s">
        <v>101</v>
      </c>
      <c r="B30" s="62" t="s">
        <v>102</v>
      </c>
      <c r="C30" s="156" t="s">
        <v>17</v>
      </c>
      <c r="D30" s="157"/>
      <c r="E30" s="158">
        <v>9.75</v>
      </c>
      <c r="F30" s="39">
        <f t="shared" si="1"/>
        <v>0</v>
      </c>
      <c r="G30" s="110"/>
    </row>
    <row r="31" spans="1:7">
      <c r="A31" s="52" t="s">
        <v>103</v>
      </c>
      <c r="B31" s="36" t="s">
        <v>23</v>
      </c>
      <c r="C31" s="156" t="s">
        <v>17</v>
      </c>
      <c r="D31" s="157"/>
      <c r="E31" s="158">
        <v>49.09</v>
      </c>
      <c r="F31" s="39">
        <f t="shared" si="1"/>
        <v>0</v>
      </c>
      <c r="G31" s="110"/>
    </row>
    <row r="32" spans="1:7" ht="26.25" thickBot="1">
      <c r="A32" s="63" t="s">
        <v>104</v>
      </c>
      <c r="B32" s="62" t="s">
        <v>46</v>
      </c>
      <c r="C32" s="156" t="s">
        <v>17</v>
      </c>
      <c r="D32" s="157"/>
      <c r="E32" s="159">
        <v>203.03</v>
      </c>
      <c r="F32" s="39">
        <f t="shared" si="1"/>
        <v>0</v>
      </c>
      <c r="G32" s="110"/>
    </row>
    <row r="33" spans="1:7" ht="13.5" customHeight="1" thickBot="1">
      <c r="A33" s="57"/>
      <c r="B33" s="42"/>
      <c r="C33" s="43"/>
      <c r="D33" s="44"/>
      <c r="E33" s="45" t="s">
        <v>24</v>
      </c>
      <c r="F33" s="46">
        <f>SUM(F23:F32)</f>
        <v>0</v>
      </c>
      <c r="G33" s="109" t="e">
        <f>F33/F48</f>
        <v>#DIV/0!</v>
      </c>
    </row>
    <row r="34" spans="1:7">
      <c r="A34" s="47" t="s">
        <v>41</v>
      </c>
      <c r="B34" s="48" t="s">
        <v>52</v>
      </c>
      <c r="C34" s="49"/>
      <c r="D34" s="50"/>
      <c r="E34" s="64"/>
      <c r="F34" s="39"/>
      <c r="G34" s="110"/>
    </row>
    <row r="35" spans="1:7" ht="25.5">
      <c r="A35" s="61"/>
      <c r="B35" s="62" t="s">
        <v>75</v>
      </c>
      <c r="C35" s="59" t="s">
        <v>65</v>
      </c>
      <c r="D35" s="37">
        <v>0</v>
      </c>
      <c r="E35" s="38">
        <v>320</v>
      </c>
      <c r="F35" s="39">
        <f t="shared" ref="F35:F37" si="2">D35*E35</f>
        <v>0</v>
      </c>
      <c r="G35" s="110"/>
    </row>
    <row r="36" spans="1:7" ht="25.5">
      <c r="A36" s="61"/>
      <c r="B36" s="62" t="s">
        <v>71</v>
      </c>
      <c r="C36" s="59" t="s">
        <v>65</v>
      </c>
      <c r="D36" s="37">
        <v>0</v>
      </c>
      <c r="E36" s="38">
        <v>1200</v>
      </c>
      <c r="F36" s="39">
        <f t="shared" si="2"/>
        <v>0</v>
      </c>
      <c r="G36" s="110"/>
    </row>
    <row r="37" spans="1:7" ht="25.5">
      <c r="A37" s="61"/>
      <c r="B37" s="62" t="s">
        <v>70</v>
      </c>
      <c r="C37" s="59" t="s">
        <v>65</v>
      </c>
      <c r="D37" s="37">
        <v>0</v>
      </c>
      <c r="E37" s="38">
        <v>1500</v>
      </c>
      <c r="F37" s="39">
        <f t="shared" si="2"/>
        <v>0</v>
      </c>
      <c r="G37" s="110"/>
    </row>
    <row r="38" spans="1:7">
      <c r="A38" s="65"/>
      <c r="B38" s="36" t="s">
        <v>42</v>
      </c>
      <c r="C38" s="53" t="s">
        <v>0</v>
      </c>
      <c r="D38" s="66">
        <v>0</v>
      </c>
      <c r="E38" s="38">
        <f>F15</f>
        <v>0</v>
      </c>
      <c r="F38" s="39">
        <f>D38*E38</f>
        <v>0</v>
      </c>
      <c r="G38" s="110"/>
    </row>
    <row r="39" spans="1:7" ht="13.5" thickBot="1">
      <c r="A39" s="67"/>
      <c r="B39" s="55" t="s">
        <v>105</v>
      </c>
      <c r="C39" s="56" t="s">
        <v>25</v>
      </c>
      <c r="D39" s="50">
        <v>0</v>
      </c>
      <c r="E39" s="38">
        <v>0.3</v>
      </c>
      <c r="F39" s="39">
        <f>D39*E39</f>
        <v>0</v>
      </c>
      <c r="G39" s="110"/>
    </row>
    <row r="40" spans="1:7" ht="13.5" thickBot="1">
      <c r="A40" s="68"/>
      <c r="B40" s="42"/>
      <c r="C40" s="43"/>
      <c r="D40" s="44"/>
      <c r="E40" s="45" t="s">
        <v>26</v>
      </c>
      <c r="F40" s="46">
        <f>SUM(F34:F39)</f>
        <v>0</v>
      </c>
      <c r="G40" s="109" t="e">
        <f>F40/F48</f>
        <v>#DIV/0!</v>
      </c>
    </row>
    <row r="41" spans="1:7">
      <c r="A41" s="30"/>
      <c r="B41" s="122"/>
      <c r="C41" s="59"/>
      <c r="D41" s="33"/>
      <c r="E41" s="123"/>
      <c r="F41" s="124"/>
      <c r="G41" s="109"/>
    </row>
    <row r="42" spans="1:7">
      <c r="A42" s="47" t="s">
        <v>60</v>
      </c>
      <c r="B42" s="48" t="s">
        <v>61</v>
      </c>
      <c r="C42" s="49"/>
      <c r="D42" s="50"/>
      <c r="E42" s="64"/>
      <c r="F42" s="39"/>
      <c r="G42" s="110"/>
    </row>
    <row r="43" spans="1:7">
      <c r="A43" s="47"/>
      <c r="B43" s="60" t="s">
        <v>77</v>
      </c>
      <c r="C43" s="53" t="s">
        <v>79</v>
      </c>
      <c r="D43" s="37">
        <v>0</v>
      </c>
      <c r="E43" s="38">
        <v>0</v>
      </c>
      <c r="F43" s="39">
        <f>D43*E43</f>
        <v>0</v>
      </c>
      <c r="G43" s="110"/>
    </row>
    <row r="44" spans="1:7">
      <c r="A44" s="65"/>
      <c r="B44" s="36" t="s">
        <v>63</v>
      </c>
      <c r="C44" s="53" t="s">
        <v>34</v>
      </c>
      <c r="D44" s="37">
        <v>0</v>
      </c>
      <c r="E44" s="38">
        <v>700</v>
      </c>
      <c r="F44" s="39">
        <f>D44*E44</f>
        <v>0</v>
      </c>
      <c r="G44" s="110"/>
    </row>
    <row r="45" spans="1:7" ht="13.5" thickBot="1">
      <c r="A45" s="65"/>
      <c r="B45" s="36" t="s">
        <v>64</v>
      </c>
      <c r="C45" s="53" t="s">
        <v>34</v>
      </c>
      <c r="D45" s="37">
        <v>0</v>
      </c>
      <c r="E45" s="114">
        <v>704.64</v>
      </c>
      <c r="F45" s="39">
        <f>D45*E45</f>
        <v>0</v>
      </c>
      <c r="G45" s="110"/>
    </row>
    <row r="46" spans="1:7" ht="13.5" thickBot="1">
      <c r="A46" s="68"/>
      <c r="B46" s="42"/>
      <c r="C46" s="43"/>
      <c r="D46" s="44"/>
      <c r="E46" s="45" t="s">
        <v>56</v>
      </c>
      <c r="F46" s="46">
        <f>SUM(F42:F45)</f>
        <v>0</v>
      </c>
      <c r="G46" s="109" t="e">
        <f>F46/F48</f>
        <v>#DIV/0!</v>
      </c>
    </row>
    <row r="47" spans="1:7" ht="13.5" thickBot="1">
      <c r="A47" s="69"/>
      <c r="B47" s="70"/>
      <c r="C47" s="71"/>
      <c r="D47" s="72"/>
      <c r="E47" s="73"/>
      <c r="F47" s="74"/>
      <c r="G47" s="110"/>
    </row>
    <row r="48" spans="1:7" ht="12.75" customHeight="1" thickBot="1">
      <c r="A48" s="75" t="s">
        <v>27</v>
      </c>
      <c r="B48" s="76"/>
      <c r="C48" s="77" t="s">
        <v>28</v>
      </c>
      <c r="D48" s="78"/>
      <c r="E48" s="79"/>
      <c r="F48" s="46">
        <f>F40+F33+F15+F22+F46</f>
        <v>0</v>
      </c>
      <c r="G48" s="111" t="e">
        <f>+G46+G33+G40+G22+G15</f>
        <v>#DIV/0!</v>
      </c>
    </row>
    <row r="49" spans="1:7" ht="12.75" customHeight="1">
      <c r="A49" s="80"/>
      <c r="B49" s="126" t="s">
        <v>62</v>
      </c>
      <c r="C49" s="81"/>
      <c r="D49" s="82"/>
      <c r="E49" s="83"/>
      <c r="F49" s="84"/>
      <c r="G49" s="107"/>
    </row>
    <row r="50" spans="1:7">
      <c r="A50" s="85"/>
      <c r="B50" s="126"/>
      <c r="C50" s="7" t="s">
        <v>43</v>
      </c>
      <c r="D50" s="86"/>
      <c r="E50" s="87"/>
      <c r="F50" s="88">
        <f>F48*0.17</f>
        <v>0</v>
      </c>
      <c r="G50" s="107"/>
    </row>
    <row r="51" spans="1:7">
      <c r="A51" s="29"/>
      <c r="B51" s="126"/>
      <c r="C51" s="80"/>
      <c r="D51" s="89"/>
      <c r="E51" s="90"/>
      <c r="F51" s="91"/>
      <c r="G51" s="107"/>
    </row>
    <row r="52" spans="1:7">
      <c r="A52" s="92"/>
      <c r="B52" s="126"/>
      <c r="C52" s="93"/>
      <c r="D52" s="25" t="s">
        <v>29</v>
      </c>
      <c r="E52" s="26"/>
      <c r="F52" s="94">
        <f>(F48+F50)*0.1</f>
        <v>0</v>
      </c>
      <c r="G52" s="112"/>
    </row>
    <row r="53" spans="1:7">
      <c r="A53" s="85"/>
      <c r="B53" s="126"/>
      <c r="C53" s="80"/>
      <c r="D53" s="95"/>
      <c r="E53" s="96"/>
      <c r="F53" s="91"/>
      <c r="G53" s="107"/>
    </row>
    <row r="54" spans="1:7">
      <c r="A54" s="85"/>
      <c r="B54" s="126"/>
      <c r="C54" s="127" t="s">
        <v>30</v>
      </c>
      <c r="D54" s="128"/>
      <c r="E54" s="129"/>
      <c r="F54" s="88">
        <f>SUM(F48:F52)</f>
        <v>0</v>
      </c>
      <c r="G54" s="107"/>
    </row>
    <row r="55" spans="1:7">
      <c r="A55" s="85"/>
      <c r="B55" s="97"/>
      <c r="C55" s="130" t="s">
        <v>57</v>
      </c>
      <c r="D55" s="131"/>
      <c r="E55" s="132"/>
      <c r="F55" s="88">
        <v>0</v>
      </c>
      <c r="G55" s="113"/>
    </row>
    <row r="56" spans="1:7">
      <c r="A56" s="85"/>
      <c r="B56" s="97"/>
      <c r="C56" s="133" t="s">
        <v>58</v>
      </c>
      <c r="D56" s="134"/>
      <c r="E56" s="135"/>
      <c r="F56" s="121" t="e">
        <f>F54/F55</f>
        <v>#DIV/0!</v>
      </c>
      <c r="G56" s="113"/>
    </row>
    <row r="57" spans="1:7" ht="13.5" thickBot="1">
      <c r="A57" s="85"/>
      <c r="B57" s="97"/>
      <c r="C57" s="98" t="s">
        <v>31</v>
      </c>
      <c r="D57" s="99"/>
      <c r="E57" s="100" t="s">
        <v>59</v>
      </c>
      <c r="F57" s="91"/>
      <c r="G57" s="113"/>
    </row>
    <row r="58" spans="1:7" ht="13.5" thickBot="1">
      <c r="A58" s="101"/>
      <c r="B58" s="102"/>
      <c r="C58" s="103" t="s">
        <v>33</v>
      </c>
      <c r="D58" s="104"/>
      <c r="E58" s="105"/>
      <c r="F58" s="106">
        <v>0</v>
      </c>
      <c r="G58" s="113"/>
    </row>
  </sheetData>
  <mergeCells count="10">
    <mergeCell ref="B49:B54"/>
    <mergeCell ref="C54:E54"/>
    <mergeCell ref="C55:E55"/>
    <mergeCell ref="C56:E56"/>
    <mergeCell ref="A1:F1"/>
    <mergeCell ref="A2:B2"/>
    <mergeCell ref="C2:F2"/>
    <mergeCell ref="A3:B8"/>
    <mergeCell ref="C3:F3"/>
    <mergeCell ref="C8:F8"/>
  </mergeCells>
  <pageMargins left="0.75" right="0.75" top="1" bottom="1" header="0.5" footer="0.5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A5678-D2F2-4E13-B246-86EFD30C4E5B}">
  <sheetPr>
    <pageSetUpPr fitToPage="1"/>
  </sheetPr>
  <dimension ref="A1:G56"/>
  <sheetViews>
    <sheetView topLeftCell="A16" workbookViewId="0">
      <selection activeCell="D36" sqref="D36"/>
    </sheetView>
  </sheetViews>
  <sheetFormatPr defaultRowHeight="12.75"/>
  <cols>
    <col min="1" max="1" width="11.140625" customWidth="1"/>
    <col min="2" max="2" width="58.28515625" customWidth="1"/>
    <col min="3" max="3" width="12" customWidth="1"/>
    <col min="4" max="4" width="13.85546875" customWidth="1"/>
    <col min="5" max="5" width="17.85546875" customWidth="1"/>
    <col min="6" max="6" width="15.7109375" customWidth="1"/>
    <col min="7" max="7" width="8.140625" bestFit="1" customWidth="1"/>
  </cols>
  <sheetData>
    <row r="1" spans="1:7" ht="21" thickBot="1">
      <c r="A1" s="136" t="s">
        <v>1</v>
      </c>
      <c r="B1" s="137"/>
      <c r="C1" s="137"/>
      <c r="D1" s="137"/>
      <c r="E1" s="137"/>
      <c r="F1" s="138"/>
      <c r="G1" s="1"/>
    </row>
    <row r="2" spans="1:7" ht="16.5" thickBot="1">
      <c r="A2" s="139" t="s">
        <v>2</v>
      </c>
      <c r="B2" s="140"/>
      <c r="C2" s="141"/>
      <c r="D2" s="142"/>
      <c r="E2" s="142"/>
      <c r="F2" s="143"/>
      <c r="G2" s="2"/>
    </row>
    <row r="3" spans="1:7" ht="13.5">
      <c r="A3" s="144" t="s">
        <v>69</v>
      </c>
      <c r="B3" s="145"/>
      <c r="C3" s="150" t="s">
        <v>84</v>
      </c>
      <c r="D3" s="151"/>
      <c r="E3" s="151"/>
      <c r="F3" s="152"/>
      <c r="G3" s="2"/>
    </row>
    <row r="4" spans="1:7" ht="13.5">
      <c r="A4" s="146"/>
      <c r="B4" s="147"/>
      <c r="C4" s="3"/>
      <c r="D4" s="4"/>
      <c r="E4" s="5"/>
      <c r="F4" s="6"/>
      <c r="G4" s="2"/>
    </row>
    <row r="5" spans="1:7" ht="13.5">
      <c r="A5" s="146"/>
      <c r="B5" s="147"/>
      <c r="C5" s="7" t="s">
        <v>3</v>
      </c>
      <c r="D5" s="8"/>
      <c r="E5" s="9"/>
      <c r="F5" s="10"/>
      <c r="G5" s="2"/>
    </row>
    <row r="6" spans="1:7" ht="15.75">
      <c r="A6" s="146"/>
      <c r="B6" s="147"/>
      <c r="C6" s="7" t="s">
        <v>4</v>
      </c>
      <c r="D6" s="11" t="s">
        <v>88</v>
      </c>
      <c r="E6" s="9"/>
      <c r="F6" s="10"/>
      <c r="G6" s="2"/>
    </row>
    <row r="7" spans="1:7" ht="13.5">
      <c r="A7" s="146"/>
      <c r="B7" s="147"/>
      <c r="C7" s="12" t="s">
        <v>5</v>
      </c>
      <c r="D7" s="13"/>
      <c r="E7" s="14"/>
      <c r="F7" s="15"/>
      <c r="G7" s="2"/>
    </row>
    <row r="8" spans="1:7" ht="270" customHeight="1" thickBot="1">
      <c r="A8" s="148"/>
      <c r="B8" s="149"/>
      <c r="C8" s="153" t="s">
        <v>80</v>
      </c>
      <c r="D8" s="154"/>
      <c r="E8" s="154"/>
      <c r="F8" s="155"/>
      <c r="G8" s="2"/>
    </row>
    <row r="9" spans="1:7">
      <c r="A9" s="16" t="s">
        <v>6</v>
      </c>
      <c r="B9" s="27" t="s">
        <v>37</v>
      </c>
      <c r="C9" s="16" t="s">
        <v>7</v>
      </c>
      <c r="D9" s="16" t="s">
        <v>8</v>
      </c>
      <c r="E9" s="17" t="s">
        <v>9</v>
      </c>
      <c r="F9" s="18" t="s">
        <v>10</v>
      </c>
      <c r="G9" s="18" t="s">
        <v>44</v>
      </c>
    </row>
    <row r="10" spans="1:7" ht="13.5" thickBot="1">
      <c r="A10" s="19" t="s">
        <v>11</v>
      </c>
      <c r="B10" s="20"/>
      <c r="C10" s="19" t="s">
        <v>12</v>
      </c>
      <c r="D10" s="21"/>
      <c r="E10" s="22" t="s">
        <v>13</v>
      </c>
      <c r="F10" s="23" t="s">
        <v>14</v>
      </c>
      <c r="G10" s="23" t="s">
        <v>45</v>
      </c>
    </row>
    <row r="11" spans="1:7" ht="15.75">
      <c r="A11" s="24"/>
      <c r="B11" s="28"/>
      <c r="C11" s="116"/>
      <c r="D11" s="117"/>
      <c r="E11" s="116"/>
      <c r="F11" s="118"/>
      <c r="G11" s="2"/>
    </row>
    <row r="12" spans="1:7">
      <c r="A12" s="30" t="s">
        <v>40</v>
      </c>
      <c r="B12" s="31" t="s">
        <v>53</v>
      </c>
      <c r="C12" s="32"/>
      <c r="D12" s="33"/>
      <c r="E12" s="34"/>
      <c r="F12" s="35"/>
      <c r="G12" s="107"/>
    </row>
    <row r="13" spans="1:7">
      <c r="A13" s="125"/>
      <c r="B13" s="31"/>
      <c r="C13" s="32"/>
      <c r="D13" s="33"/>
      <c r="E13" s="34"/>
      <c r="F13" s="39">
        <f t="shared" ref="F13:F14" si="0">D13*E13</f>
        <v>0</v>
      </c>
      <c r="G13" s="107"/>
    </row>
    <row r="14" spans="1:7" ht="13.5" thickBot="1">
      <c r="A14" s="108"/>
      <c r="B14" s="40"/>
      <c r="C14" s="32"/>
      <c r="D14" s="37"/>
      <c r="E14" s="38"/>
      <c r="F14" s="39">
        <f t="shared" si="0"/>
        <v>0</v>
      </c>
      <c r="G14" s="107"/>
    </row>
    <row r="15" spans="1:7" ht="13.5" thickBot="1">
      <c r="A15" s="41"/>
      <c r="B15" s="42"/>
      <c r="C15" s="43"/>
      <c r="D15" s="44"/>
      <c r="E15" s="45" t="s">
        <v>54</v>
      </c>
      <c r="F15" s="46">
        <f>SUM(F12:F14)</f>
        <v>0</v>
      </c>
      <c r="G15" s="109" t="e">
        <f>F15/F46</f>
        <v>#DIV/0!</v>
      </c>
    </row>
    <row r="16" spans="1:7">
      <c r="A16" s="47" t="s">
        <v>39</v>
      </c>
      <c r="B16" s="48" t="s">
        <v>38</v>
      </c>
      <c r="C16" s="49"/>
      <c r="D16" s="50"/>
      <c r="E16" s="51"/>
      <c r="F16" s="39"/>
      <c r="G16" s="107"/>
    </row>
    <row r="17" spans="1:7">
      <c r="A17" s="52" t="s">
        <v>35</v>
      </c>
      <c r="B17" s="36" t="s">
        <v>36</v>
      </c>
      <c r="C17" s="53" t="s">
        <v>17</v>
      </c>
      <c r="D17" s="37">
        <v>0</v>
      </c>
      <c r="E17" s="38">
        <v>33.42</v>
      </c>
      <c r="F17" s="39">
        <f>D17*E17</f>
        <v>0</v>
      </c>
      <c r="G17" s="107"/>
    </row>
    <row r="18" spans="1:7">
      <c r="A18" s="52" t="s">
        <v>15</v>
      </c>
      <c r="B18" s="36" t="s">
        <v>16</v>
      </c>
      <c r="C18" s="53" t="s">
        <v>17</v>
      </c>
      <c r="D18" s="37">
        <v>0</v>
      </c>
      <c r="E18" s="38">
        <v>31.67</v>
      </c>
      <c r="F18" s="39">
        <f>D18*E18</f>
        <v>0</v>
      </c>
      <c r="G18" s="107"/>
    </row>
    <row r="19" spans="1:7">
      <c r="A19" s="52" t="s">
        <v>18</v>
      </c>
      <c r="B19" s="36" t="s">
        <v>19</v>
      </c>
      <c r="C19" s="119"/>
      <c r="D19" s="119"/>
      <c r="E19" s="119"/>
      <c r="F19" s="120"/>
      <c r="G19" s="107"/>
    </row>
    <row r="20" spans="1:7" ht="25.5">
      <c r="A20" s="67"/>
      <c r="B20" s="115" t="s">
        <v>81</v>
      </c>
      <c r="C20" s="53" t="s">
        <v>17</v>
      </c>
      <c r="D20" s="37">
        <v>0</v>
      </c>
      <c r="E20" s="38">
        <v>29.38</v>
      </c>
      <c r="F20" s="39">
        <f>D20*E20</f>
        <v>0</v>
      </c>
      <c r="G20" s="107"/>
    </row>
    <row r="21" spans="1:7" ht="13.5" thickBot="1">
      <c r="A21" s="54" t="s">
        <v>20</v>
      </c>
      <c r="B21" s="55" t="s">
        <v>21</v>
      </c>
      <c r="C21" s="56" t="s">
        <v>17</v>
      </c>
      <c r="D21" s="50">
        <v>0</v>
      </c>
      <c r="E21" s="38">
        <v>26.39</v>
      </c>
      <c r="F21" s="39">
        <f>D21*E21</f>
        <v>0</v>
      </c>
      <c r="G21" s="107"/>
    </row>
    <row r="22" spans="1:7" ht="13.5" thickBot="1">
      <c r="A22" s="57"/>
      <c r="B22" s="58"/>
      <c r="C22" s="43"/>
      <c r="D22" s="44"/>
      <c r="E22" s="45" t="s">
        <v>55</v>
      </c>
      <c r="F22" s="46">
        <f>SUM(F18:F21)</f>
        <v>0</v>
      </c>
      <c r="G22" s="109" t="e">
        <f>F22/F46</f>
        <v>#DIV/0!</v>
      </c>
    </row>
    <row r="23" spans="1:7">
      <c r="A23" s="47" t="s">
        <v>41</v>
      </c>
      <c r="B23" s="48" t="s">
        <v>51</v>
      </c>
      <c r="C23" s="59"/>
      <c r="D23" s="37"/>
      <c r="E23" s="34"/>
      <c r="F23" s="39"/>
      <c r="G23" s="110"/>
    </row>
    <row r="24" spans="1:7">
      <c r="A24" s="52" t="s">
        <v>94</v>
      </c>
      <c r="B24" s="60" t="s">
        <v>22</v>
      </c>
      <c r="C24" s="156" t="s">
        <v>17</v>
      </c>
      <c r="D24" s="157"/>
      <c r="E24" s="158">
        <v>54.04</v>
      </c>
      <c r="F24" s="39">
        <f>D24*E24</f>
        <v>0</v>
      </c>
      <c r="G24" s="110"/>
    </row>
    <row r="25" spans="1:7">
      <c r="A25" s="52" t="s">
        <v>95</v>
      </c>
      <c r="B25" s="60" t="s">
        <v>96</v>
      </c>
      <c r="C25" s="156" t="s">
        <v>17</v>
      </c>
      <c r="D25" s="157"/>
      <c r="E25" s="158">
        <v>84.88</v>
      </c>
      <c r="F25" s="39">
        <f>D25*E25</f>
        <v>0</v>
      </c>
      <c r="G25" s="110"/>
    </row>
    <row r="26" spans="1:7">
      <c r="A26" s="52" t="s">
        <v>97</v>
      </c>
      <c r="B26" s="60" t="s">
        <v>49</v>
      </c>
      <c r="C26" s="156" t="s">
        <v>17</v>
      </c>
      <c r="D26" s="157"/>
      <c r="E26" s="158">
        <v>21.61</v>
      </c>
      <c r="F26" s="39">
        <f t="shared" ref="F26:F32" si="1">D26*E26</f>
        <v>0</v>
      </c>
      <c r="G26" s="110"/>
    </row>
    <row r="27" spans="1:7">
      <c r="A27" s="52" t="s">
        <v>98</v>
      </c>
      <c r="B27" s="60" t="s">
        <v>50</v>
      </c>
      <c r="C27" s="156" t="s">
        <v>32</v>
      </c>
      <c r="D27" s="157"/>
      <c r="E27" s="158">
        <v>17.920000000000002</v>
      </c>
      <c r="F27" s="39">
        <f t="shared" si="1"/>
        <v>0</v>
      </c>
      <c r="G27" s="110"/>
    </row>
    <row r="28" spans="1:7">
      <c r="A28" s="52" t="s">
        <v>99</v>
      </c>
      <c r="B28" s="60" t="s">
        <v>48</v>
      </c>
      <c r="C28" s="156" t="s">
        <v>17</v>
      </c>
      <c r="D28" s="157"/>
      <c r="E28" s="158">
        <v>43</v>
      </c>
      <c r="F28" s="39">
        <f t="shared" si="1"/>
        <v>0</v>
      </c>
      <c r="G28" s="110"/>
    </row>
    <row r="29" spans="1:7">
      <c r="A29" s="52" t="s">
        <v>100</v>
      </c>
      <c r="B29" s="60" t="s">
        <v>47</v>
      </c>
      <c r="C29" s="156" t="s">
        <v>17</v>
      </c>
      <c r="D29" s="157"/>
      <c r="E29" s="158">
        <v>11.36</v>
      </c>
      <c r="F29" s="39">
        <f t="shared" si="1"/>
        <v>0</v>
      </c>
      <c r="G29" s="110"/>
    </row>
    <row r="30" spans="1:7">
      <c r="A30" s="61" t="s">
        <v>101</v>
      </c>
      <c r="B30" s="62" t="s">
        <v>102</v>
      </c>
      <c r="C30" s="156" t="s">
        <v>17</v>
      </c>
      <c r="D30" s="157"/>
      <c r="E30" s="158">
        <v>9.75</v>
      </c>
      <c r="F30" s="39">
        <f t="shared" si="1"/>
        <v>0</v>
      </c>
      <c r="G30" s="110"/>
    </row>
    <row r="31" spans="1:7">
      <c r="A31" s="52" t="s">
        <v>103</v>
      </c>
      <c r="B31" s="36" t="s">
        <v>23</v>
      </c>
      <c r="C31" s="156" t="s">
        <v>17</v>
      </c>
      <c r="D31" s="157"/>
      <c r="E31" s="158">
        <v>49.09</v>
      </c>
      <c r="F31" s="39">
        <f t="shared" si="1"/>
        <v>0</v>
      </c>
      <c r="G31" s="110"/>
    </row>
    <row r="32" spans="1:7" ht="16.5" customHeight="1" thickBot="1">
      <c r="A32" s="63" t="s">
        <v>104</v>
      </c>
      <c r="B32" s="62" t="s">
        <v>46</v>
      </c>
      <c r="C32" s="156" t="s">
        <v>17</v>
      </c>
      <c r="D32" s="157"/>
      <c r="E32" s="159">
        <v>203.03</v>
      </c>
      <c r="F32" s="39">
        <f t="shared" si="1"/>
        <v>0</v>
      </c>
      <c r="G32" s="110"/>
    </row>
    <row r="33" spans="1:7" ht="13.5" customHeight="1" thickBot="1">
      <c r="A33" s="57"/>
      <c r="B33" s="42"/>
      <c r="C33" s="43"/>
      <c r="D33" s="44"/>
      <c r="E33" s="45" t="s">
        <v>24</v>
      </c>
      <c r="F33" s="46">
        <f>SUM(F23:F32)</f>
        <v>0</v>
      </c>
      <c r="G33" s="109" t="e">
        <f>F33/F46</f>
        <v>#DIV/0!</v>
      </c>
    </row>
    <row r="34" spans="1:7">
      <c r="A34" s="47" t="s">
        <v>41</v>
      </c>
      <c r="B34" s="48" t="s">
        <v>52</v>
      </c>
      <c r="C34" s="49"/>
      <c r="D34" s="50"/>
      <c r="E34" s="64"/>
      <c r="F34" s="39"/>
      <c r="G34" s="110"/>
    </row>
    <row r="35" spans="1:7" ht="25.5">
      <c r="A35" s="61"/>
      <c r="B35" s="62" t="s">
        <v>75</v>
      </c>
      <c r="C35" s="59" t="s">
        <v>65</v>
      </c>
      <c r="D35" s="37">
        <v>0</v>
      </c>
      <c r="E35" s="38">
        <v>320</v>
      </c>
      <c r="F35" s="39">
        <f t="shared" ref="F35:F37" si="2">D35*E35</f>
        <v>0</v>
      </c>
      <c r="G35" s="110"/>
    </row>
    <row r="36" spans="1:7" ht="25.5">
      <c r="A36" s="61"/>
      <c r="B36" s="62" t="s">
        <v>71</v>
      </c>
      <c r="C36" s="59" t="s">
        <v>65</v>
      </c>
      <c r="D36" s="37">
        <v>0</v>
      </c>
      <c r="E36" s="38">
        <v>1200</v>
      </c>
      <c r="F36" s="39">
        <f t="shared" si="2"/>
        <v>0</v>
      </c>
      <c r="G36" s="110"/>
    </row>
    <row r="37" spans="1:7" ht="25.5">
      <c r="A37" s="61"/>
      <c r="B37" s="62" t="s">
        <v>70</v>
      </c>
      <c r="C37" s="59" t="s">
        <v>65</v>
      </c>
      <c r="D37" s="37">
        <v>0</v>
      </c>
      <c r="E37" s="38">
        <v>1500</v>
      </c>
      <c r="F37" s="39">
        <f t="shared" si="2"/>
        <v>0</v>
      </c>
      <c r="G37" s="110"/>
    </row>
    <row r="38" spans="1:7">
      <c r="A38" s="65"/>
      <c r="B38" s="36" t="s">
        <v>42</v>
      </c>
      <c r="C38" s="53" t="s">
        <v>0</v>
      </c>
      <c r="D38" s="66">
        <v>0</v>
      </c>
      <c r="E38" s="38">
        <f>F15</f>
        <v>0</v>
      </c>
      <c r="F38" s="39">
        <f>D38*E38</f>
        <v>0</v>
      </c>
      <c r="G38" s="110"/>
    </row>
    <row r="39" spans="1:7" ht="13.5" thickBot="1">
      <c r="A39" s="67"/>
      <c r="B39" s="55" t="s">
        <v>105</v>
      </c>
      <c r="C39" s="56" t="s">
        <v>25</v>
      </c>
      <c r="D39" s="50">
        <v>0</v>
      </c>
      <c r="E39" s="38">
        <v>0.3</v>
      </c>
      <c r="F39" s="39">
        <f>D39*E39</f>
        <v>0</v>
      </c>
      <c r="G39" s="110"/>
    </row>
    <row r="40" spans="1:7" ht="13.5" thickBot="1">
      <c r="A40" s="68"/>
      <c r="B40" s="42"/>
      <c r="C40" s="43"/>
      <c r="D40" s="44"/>
      <c r="E40" s="45" t="s">
        <v>26</v>
      </c>
      <c r="F40" s="46">
        <f>SUM(F34:F39)</f>
        <v>0</v>
      </c>
      <c r="G40" s="109" t="e">
        <f>F40/F46</f>
        <v>#DIV/0!</v>
      </c>
    </row>
    <row r="41" spans="1:7">
      <c r="A41" s="47" t="s">
        <v>60</v>
      </c>
      <c r="B41" s="48" t="s">
        <v>61</v>
      </c>
      <c r="C41" s="49"/>
      <c r="D41" s="50"/>
      <c r="E41" s="64"/>
      <c r="F41" s="39"/>
      <c r="G41" s="110"/>
    </row>
    <row r="42" spans="1:7">
      <c r="A42" s="65"/>
      <c r="B42" s="36" t="s">
        <v>63</v>
      </c>
      <c r="C42" s="53" t="s">
        <v>34</v>
      </c>
      <c r="D42" s="37">
        <v>0</v>
      </c>
      <c r="E42" s="38">
        <v>700</v>
      </c>
      <c r="F42" s="39">
        <f>D42*E42</f>
        <v>0</v>
      </c>
      <c r="G42" s="110"/>
    </row>
    <row r="43" spans="1:7" ht="13.5" thickBot="1">
      <c r="A43" s="65"/>
      <c r="B43" s="36" t="s">
        <v>64</v>
      </c>
      <c r="C43" s="53" t="s">
        <v>34</v>
      </c>
      <c r="D43" s="37">
        <v>0</v>
      </c>
      <c r="E43" s="114">
        <v>704.64</v>
      </c>
      <c r="F43" s="39">
        <f>D43*E43</f>
        <v>0</v>
      </c>
      <c r="G43" s="110"/>
    </row>
    <row r="44" spans="1:7" ht="13.5" thickBot="1">
      <c r="A44" s="68"/>
      <c r="B44" s="42"/>
      <c r="C44" s="43"/>
      <c r="D44" s="44"/>
      <c r="E44" s="45" t="s">
        <v>56</v>
      </c>
      <c r="F44" s="46">
        <f>SUM(F41:F43)</f>
        <v>0</v>
      </c>
      <c r="G44" s="109" t="e">
        <f>F44/F46</f>
        <v>#DIV/0!</v>
      </c>
    </row>
    <row r="45" spans="1:7" ht="13.5" thickBot="1">
      <c r="A45" s="69"/>
      <c r="B45" s="70"/>
      <c r="C45" s="71"/>
      <c r="D45" s="72"/>
      <c r="E45" s="73"/>
      <c r="F45" s="74"/>
      <c r="G45" s="110"/>
    </row>
    <row r="46" spans="1:7" ht="13.5" thickBot="1">
      <c r="A46" s="75" t="s">
        <v>27</v>
      </c>
      <c r="B46" s="76"/>
      <c r="C46" s="77" t="s">
        <v>28</v>
      </c>
      <c r="D46" s="78"/>
      <c r="E46" s="79"/>
      <c r="F46" s="46">
        <f>F40+F33+F15+F22+F44</f>
        <v>0</v>
      </c>
      <c r="G46" s="111" t="e">
        <f>+G44+G33+G40+G22+G15</f>
        <v>#DIV/0!</v>
      </c>
    </row>
    <row r="47" spans="1:7" ht="12.75" customHeight="1">
      <c r="A47" s="80"/>
      <c r="B47" s="126" t="s">
        <v>62</v>
      </c>
      <c r="C47" s="81"/>
      <c r="D47" s="82"/>
      <c r="E47" s="83"/>
      <c r="F47" s="84"/>
      <c r="G47" s="107"/>
    </row>
    <row r="48" spans="1:7" ht="12.75" customHeight="1">
      <c r="A48" s="85"/>
      <c r="B48" s="126"/>
      <c r="C48" s="7" t="s">
        <v>43</v>
      </c>
      <c r="D48" s="86"/>
      <c r="E48" s="87"/>
      <c r="F48" s="88">
        <f>F46*0.17</f>
        <v>0</v>
      </c>
      <c r="G48" s="107"/>
    </row>
    <row r="49" spans="1:7">
      <c r="A49" s="29"/>
      <c r="B49" s="126"/>
      <c r="C49" s="80"/>
      <c r="D49" s="89"/>
      <c r="E49" s="90"/>
      <c r="F49" s="91"/>
      <c r="G49" s="107"/>
    </row>
    <row r="50" spans="1:7" ht="12.75" customHeight="1">
      <c r="A50" s="92"/>
      <c r="B50" s="126"/>
      <c r="C50" s="93"/>
      <c r="D50" s="25" t="s">
        <v>29</v>
      </c>
      <c r="E50" s="26"/>
      <c r="F50" s="94">
        <f>(F46+F48)*0.1</f>
        <v>0</v>
      </c>
      <c r="G50" s="112"/>
    </row>
    <row r="51" spans="1:7">
      <c r="A51" s="85"/>
      <c r="B51" s="126"/>
      <c r="C51" s="80"/>
      <c r="D51" s="95"/>
      <c r="E51" s="96"/>
      <c r="F51" s="91"/>
      <c r="G51" s="107"/>
    </row>
    <row r="52" spans="1:7">
      <c r="A52" s="85"/>
      <c r="B52" s="126"/>
      <c r="C52" s="127" t="s">
        <v>30</v>
      </c>
      <c r="D52" s="128"/>
      <c r="E52" s="129"/>
      <c r="F52" s="88">
        <f>SUM(F46:F50)</f>
        <v>0</v>
      </c>
      <c r="G52" s="107"/>
    </row>
    <row r="53" spans="1:7">
      <c r="A53" s="85"/>
      <c r="B53" s="97"/>
      <c r="C53" s="130" t="s">
        <v>57</v>
      </c>
      <c r="D53" s="131"/>
      <c r="E53" s="132"/>
      <c r="F53" s="88">
        <v>0</v>
      </c>
      <c r="G53" s="113"/>
    </row>
    <row r="54" spans="1:7">
      <c r="A54" s="85"/>
      <c r="B54" s="97"/>
      <c r="C54" s="133" t="s">
        <v>58</v>
      </c>
      <c r="D54" s="134"/>
      <c r="E54" s="135"/>
      <c r="F54" s="121" t="e">
        <f>F52/F53</f>
        <v>#DIV/0!</v>
      </c>
      <c r="G54" s="113"/>
    </row>
    <row r="55" spans="1:7" ht="13.5" thickBot="1">
      <c r="A55" s="85"/>
      <c r="B55" s="97"/>
      <c r="C55" s="98" t="s">
        <v>31</v>
      </c>
      <c r="D55" s="99"/>
      <c r="E55" s="100" t="s">
        <v>59</v>
      </c>
      <c r="F55" s="91"/>
      <c r="G55" s="113"/>
    </row>
    <row r="56" spans="1:7" ht="13.5" thickBot="1">
      <c r="A56" s="101"/>
      <c r="B56" s="102"/>
      <c r="C56" s="103" t="s">
        <v>33</v>
      </c>
      <c r="D56" s="104"/>
      <c r="E56" s="105"/>
      <c r="F56" s="106">
        <v>0</v>
      </c>
      <c r="G56" s="113"/>
    </row>
  </sheetData>
  <mergeCells count="10">
    <mergeCell ref="C53:E53"/>
    <mergeCell ref="C54:E54"/>
    <mergeCell ref="B47:B52"/>
    <mergeCell ref="C52:E52"/>
    <mergeCell ref="A1:F1"/>
    <mergeCell ref="A2:B2"/>
    <mergeCell ref="C2:F2"/>
    <mergeCell ref="A3:B8"/>
    <mergeCell ref="C3:F3"/>
    <mergeCell ref="C8:F8"/>
  </mergeCells>
  <pageMargins left="0.75" right="0.75" top="1" bottom="1" header="0.5" footer="0.5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452E8-E558-4647-AB0B-CBBCF1D00452}">
  <sheetPr>
    <pageSetUpPr fitToPage="1"/>
  </sheetPr>
  <dimension ref="A1:G57"/>
  <sheetViews>
    <sheetView topLeftCell="A19" workbookViewId="0">
      <selection activeCell="D36" sqref="D36"/>
    </sheetView>
  </sheetViews>
  <sheetFormatPr defaultRowHeight="12.75"/>
  <cols>
    <col min="1" max="1" width="11.140625" customWidth="1"/>
    <col min="2" max="2" width="58.28515625" customWidth="1"/>
    <col min="3" max="3" width="12" customWidth="1"/>
    <col min="4" max="4" width="13.85546875" customWidth="1"/>
    <col min="5" max="5" width="17.85546875" customWidth="1"/>
    <col min="6" max="6" width="15.7109375" customWidth="1"/>
    <col min="7" max="7" width="8.140625" bestFit="1" customWidth="1"/>
  </cols>
  <sheetData>
    <row r="1" spans="1:7" ht="21" thickBot="1">
      <c r="A1" s="136" t="s">
        <v>1</v>
      </c>
      <c r="B1" s="137"/>
      <c r="C1" s="137"/>
      <c r="D1" s="137"/>
      <c r="E1" s="137"/>
      <c r="F1" s="138"/>
      <c r="G1" s="1"/>
    </row>
    <row r="2" spans="1:7" ht="16.5" thickBot="1">
      <c r="A2" s="139" t="s">
        <v>2</v>
      </c>
      <c r="B2" s="140"/>
      <c r="C2" s="141"/>
      <c r="D2" s="142"/>
      <c r="E2" s="142"/>
      <c r="F2" s="143"/>
      <c r="G2" s="2"/>
    </row>
    <row r="3" spans="1:7" ht="13.5">
      <c r="A3" s="144" t="s">
        <v>72</v>
      </c>
      <c r="B3" s="145"/>
      <c r="C3" s="150" t="s">
        <v>84</v>
      </c>
      <c r="D3" s="151"/>
      <c r="E3" s="151"/>
      <c r="F3" s="152"/>
      <c r="G3" s="2"/>
    </row>
    <row r="4" spans="1:7" ht="13.5">
      <c r="A4" s="146"/>
      <c r="B4" s="147"/>
      <c r="C4" s="3"/>
      <c r="D4" s="4"/>
      <c r="E4" s="5"/>
      <c r="F4" s="6"/>
      <c r="G4" s="2"/>
    </row>
    <row r="5" spans="1:7" ht="13.5">
      <c r="A5" s="146"/>
      <c r="B5" s="147"/>
      <c r="C5" s="7" t="s">
        <v>3</v>
      </c>
      <c r="D5" s="8"/>
      <c r="E5" s="9"/>
      <c r="F5" s="10"/>
      <c r="G5" s="2"/>
    </row>
    <row r="6" spans="1:7" ht="15.75">
      <c r="A6" s="146"/>
      <c r="B6" s="147"/>
      <c r="C6" s="7" t="s">
        <v>4</v>
      </c>
      <c r="D6" s="11" t="s">
        <v>89</v>
      </c>
      <c r="E6" s="9"/>
      <c r="F6" s="10"/>
      <c r="G6" s="2"/>
    </row>
    <row r="7" spans="1:7" ht="13.5">
      <c r="A7" s="146"/>
      <c r="B7" s="147"/>
      <c r="C7" s="12" t="s">
        <v>5</v>
      </c>
      <c r="D7" s="13"/>
      <c r="E7" s="14"/>
      <c r="F7" s="15"/>
      <c r="G7" s="2"/>
    </row>
    <row r="8" spans="1:7" ht="256.5" customHeight="1" thickBot="1">
      <c r="A8" s="148"/>
      <c r="B8" s="149"/>
      <c r="C8" s="153" t="s">
        <v>80</v>
      </c>
      <c r="D8" s="154"/>
      <c r="E8" s="154"/>
      <c r="F8" s="155"/>
      <c r="G8" s="2"/>
    </row>
    <row r="9" spans="1:7">
      <c r="A9" s="16" t="s">
        <v>6</v>
      </c>
      <c r="B9" s="27" t="s">
        <v>37</v>
      </c>
      <c r="C9" s="16" t="s">
        <v>7</v>
      </c>
      <c r="D9" s="16" t="s">
        <v>8</v>
      </c>
      <c r="E9" s="17" t="s">
        <v>9</v>
      </c>
      <c r="F9" s="18" t="s">
        <v>10</v>
      </c>
      <c r="G9" s="18" t="s">
        <v>44</v>
      </c>
    </row>
    <row r="10" spans="1:7" ht="13.5" thickBot="1">
      <c r="A10" s="19" t="s">
        <v>11</v>
      </c>
      <c r="B10" s="20"/>
      <c r="C10" s="19" t="s">
        <v>12</v>
      </c>
      <c r="D10" s="21"/>
      <c r="E10" s="22" t="s">
        <v>13</v>
      </c>
      <c r="F10" s="23" t="s">
        <v>14</v>
      </c>
      <c r="G10" s="23" t="s">
        <v>45</v>
      </c>
    </row>
    <row r="11" spans="1:7" ht="15.75">
      <c r="A11" s="24"/>
      <c r="B11" s="28"/>
      <c r="C11" s="116"/>
      <c r="D11" s="117"/>
      <c r="E11" s="116"/>
      <c r="F11" s="118"/>
      <c r="G11" s="2"/>
    </row>
    <row r="12" spans="1:7">
      <c r="A12" s="30" t="s">
        <v>40</v>
      </c>
      <c r="B12" s="31" t="s">
        <v>53</v>
      </c>
      <c r="C12" s="32"/>
      <c r="D12" s="33"/>
      <c r="E12" s="34"/>
      <c r="F12" s="35"/>
      <c r="G12" s="107"/>
    </row>
    <row r="13" spans="1:7">
      <c r="A13" s="125"/>
      <c r="B13" s="31"/>
      <c r="C13" s="32"/>
      <c r="D13" s="33"/>
      <c r="E13" s="34"/>
      <c r="F13" s="39">
        <f t="shared" ref="F13:F14" si="0">D13*E13</f>
        <v>0</v>
      </c>
      <c r="G13" s="107"/>
    </row>
    <row r="14" spans="1:7" ht="13.5" thickBot="1">
      <c r="A14" s="108"/>
      <c r="B14" s="40"/>
      <c r="C14" s="32"/>
      <c r="D14" s="37"/>
      <c r="E14" s="38"/>
      <c r="F14" s="39">
        <f t="shared" si="0"/>
        <v>0</v>
      </c>
      <c r="G14" s="107"/>
    </row>
    <row r="15" spans="1:7" ht="13.5" thickBot="1">
      <c r="A15" s="41"/>
      <c r="B15" s="42"/>
      <c r="C15" s="43"/>
      <c r="D15" s="44"/>
      <c r="E15" s="45" t="s">
        <v>54</v>
      </c>
      <c r="F15" s="46">
        <f>SUM(F12:F14)</f>
        <v>0</v>
      </c>
      <c r="G15" s="109" t="e">
        <f>F15/F47</f>
        <v>#DIV/0!</v>
      </c>
    </row>
    <row r="16" spans="1:7">
      <c r="A16" s="47" t="s">
        <v>39</v>
      </c>
      <c r="B16" s="48" t="s">
        <v>38</v>
      </c>
      <c r="C16" s="49"/>
      <c r="D16" s="50"/>
      <c r="E16" s="51"/>
      <c r="F16" s="39"/>
      <c r="G16" s="107"/>
    </row>
    <row r="17" spans="1:7">
      <c r="A17" s="52" t="s">
        <v>35</v>
      </c>
      <c r="B17" s="36" t="s">
        <v>36</v>
      </c>
      <c r="C17" s="53" t="s">
        <v>17</v>
      </c>
      <c r="D17" s="37">
        <v>0</v>
      </c>
      <c r="E17" s="38">
        <v>33.42</v>
      </c>
      <c r="F17" s="39">
        <f>D17*E17</f>
        <v>0</v>
      </c>
      <c r="G17" s="107"/>
    </row>
    <row r="18" spans="1:7">
      <c r="A18" s="52" t="s">
        <v>15</v>
      </c>
      <c r="B18" s="36" t="s">
        <v>16</v>
      </c>
      <c r="C18" s="53" t="s">
        <v>17</v>
      </c>
      <c r="D18" s="37">
        <v>0</v>
      </c>
      <c r="E18" s="38">
        <v>31.67</v>
      </c>
      <c r="F18" s="39">
        <f>D18*E18</f>
        <v>0</v>
      </c>
      <c r="G18" s="107"/>
    </row>
    <row r="19" spans="1:7">
      <c r="A19" s="52" t="s">
        <v>18</v>
      </c>
      <c r="B19" s="36" t="s">
        <v>19</v>
      </c>
      <c r="C19" s="119"/>
      <c r="D19" s="119"/>
      <c r="E19" s="119"/>
      <c r="F19" s="120"/>
      <c r="G19" s="107"/>
    </row>
    <row r="20" spans="1:7" ht="25.5">
      <c r="A20" s="67"/>
      <c r="B20" s="115" t="s">
        <v>81</v>
      </c>
      <c r="C20" s="53" t="s">
        <v>17</v>
      </c>
      <c r="D20" s="37">
        <v>0</v>
      </c>
      <c r="E20" s="38">
        <v>29.38</v>
      </c>
      <c r="F20" s="39">
        <f>D20*E20</f>
        <v>0</v>
      </c>
      <c r="G20" s="107"/>
    </row>
    <row r="21" spans="1:7" ht="13.5" thickBot="1">
      <c r="A21" s="54" t="s">
        <v>20</v>
      </c>
      <c r="B21" s="55" t="s">
        <v>21</v>
      </c>
      <c r="C21" s="56" t="s">
        <v>17</v>
      </c>
      <c r="D21" s="50">
        <v>0</v>
      </c>
      <c r="E21" s="38">
        <v>26.39</v>
      </c>
      <c r="F21" s="39">
        <f>D21*E21</f>
        <v>0</v>
      </c>
      <c r="G21" s="107"/>
    </row>
    <row r="22" spans="1:7" ht="13.5" thickBot="1">
      <c r="A22" s="57"/>
      <c r="B22" s="58"/>
      <c r="C22" s="43"/>
      <c r="D22" s="44"/>
      <c r="E22" s="45" t="s">
        <v>55</v>
      </c>
      <c r="F22" s="46">
        <f>SUM(F18:F21)</f>
        <v>0</v>
      </c>
      <c r="G22" s="109" t="e">
        <f>F22/F47</f>
        <v>#DIV/0!</v>
      </c>
    </row>
    <row r="23" spans="1:7">
      <c r="A23" s="47" t="s">
        <v>41</v>
      </c>
      <c r="B23" s="48" t="s">
        <v>51</v>
      </c>
      <c r="C23" s="59"/>
      <c r="D23" s="37"/>
      <c r="E23" s="34"/>
      <c r="F23" s="39"/>
      <c r="G23" s="110"/>
    </row>
    <row r="24" spans="1:7">
      <c r="A24" s="52" t="s">
        <v>94</v>
      </c>
      <c r="B24" s="60" t="s">
        <v>22</v>
      </c>
      <c r="C24" s="156" t="s">
        <v>17</v>
      </c>
      <c r="D24" s="157"/>
      <c r="E24" s="158">
        <v>54.04</v>
      </c>
      <c r="F24" s="39">
        <f>D24*E24</f>
        <v>0</v>
      </c>
      <c r="G24" s="110"/>
    </row>
    <row r="25" spans="1:7">
      <c r="A25" s="52" t="s">
        <v>95</v>
      </c>
      <c r="B25" s="60" t="s">
        <v>96</v>
      </c>
      <c r="C25" s="156" t="s">
        <v>17</v>
      </c>
      <c r="D25" s="157"/>
      <c r="E25" s="158">
        <v>84.88</v>
      </c>
      <c r="F25" s="39">
        <f>D25*E25</f>
        <v>0</v>
      </c>
      <c r="G25" s="110"/>
    </row>
    <row r="26" spans="1:7">
      <c r="A26" s="52" t="s">
        <v>97</v>
      </c>
      <c r="B26" s="60" t="s">
        <v>49</v>
      </c>
      <c r="C26" s="156" t="s">
        <v>17</v>
      </c>
      <c r="D26" s="157"/>
      <c r="E26" s="158">
        <v>21.61</v>
      </c>
      <c r="F26" s="39">
        <f t="shared" ref="F26:F32" si="1">D26*E26</f>
        <v>0</v>
      </c>
      <c r="G26" s="110"/>
    </row>
    <row r="27" spans="1:7">
      <c r="A27" s="52" t="s">
        <v>98</v>
      </c>
      <c r="B27" s="60" t="s">
        <v>50</v>
      </c>
      <c r="C27" s="156" t="s">
        <v>32</v>
      </c>
      <c r="D27" s="157"/>
      <c r="E27" s="158">
        <v>17.920000000000002</v>
      </c>
      <c r="F27" s="39">
        <f t="shared" si="1"/>
        <v>0</v>
      </c>
      <c r="G27" s="110"/>
    </row>
    <row r="28" spans="1:7">
      <c r="A28" s="52" t="s">
        <v>99</v>
      </c>
      <c r="B28" s="60" t="s">
        <v>48</v>
      </c>
      <c r="C28" s="156" t="s">
        <v>17</v>
      </c>
      <c r="D28" s="157"/>
      <c r="E28" s="158">
        <v>43</v>
      </c>
      <c r="F28" s="39">
        <f t="shared" si="1"/>
        <v>0</v>
      </c>
      <c r="G28" s="110"/>
    </row>
    <row r="29" spans="1:7">
      <c r="A29" s="52" t="s">
        <v>100</v>
      </c>
      <c r="B29" s="60" t="s">
        <v>47</v>
      </c>
      <c r="C29" s="156" t="s">
        <v>17</v>
      </c>
      <c r="D29" s="157"/>
      <c r="E29" s="158">
        <v>11.36</v>
      </c>
      <c r="F29" s="39">
        <f t="shared" si="1"/>
        <v>0</v>
      </c>
      <c r="G29" s="110"/>
    </row>
    <row r="30" spans="1:7">
      <c r="A30" s="61" t="s">
        <v>101</v>
      </c>
      <c r="B30" s="62" t="s">
        <v>102</v>
      </c>
      <c r="C30" s="156" t="s">
        <v>17</v>
      </c>
      <c r="D30" s="157"/>
      <c r="E30" s="158">
        <v>9.75</v>
      </c>
      <c r="F30" s="39">
        <f t="shared" si="1"/>
        <v>0</v>
      </c>
      <c r="G30" s="110"/>
    </row>
    <row r="31" spans="1:7">
      <c r="A31" s="52" t="s">
        <v>103</v>
      </c>
      <c r="B31" s="36" t="s">
        <v>23</v>
      </c>
      <c r="C31" s="156" t="s">
        <v>17</v>
      </c>
      <c r="D31" s="157"/>
      <c r="E31" s="158">
        <v>49.09</v>
      </c>
      <c r="F31" s="39">
        <f t="shared" si="1"/>
        <v>0</v>
      </c>
      <c r="G31" s="110"/>
    </row>
    <row r="32" spans="1:7" ht="26.25" thickBot="1">
      <c r="A32" s="63" t="s">
        <v>104</v>
      </c>
      <c r="B32" s="62" t="s">
        <v>46</v>
      </c>
      <c r="C32" s="156" t="s">
        <v>17</v>
      </c>
      <c r="D32" s="157"/>
      <c r="E32" s="159">
        <v>203.03</v>
      </c>
      <c r="F32" s="39">
        <f t="shared" si="1"/>
        <v>0</v>
      </c>
      <c r="G32" s="110"/>
    </row>
    <row r="33" spans="1:7" ht="13.5" customHeight="1" thickBot="1">
      <c r="A33" s="57"/>
      <c r="B33" s="42"/>
      <c r="C33" s="43"/>
      <c r="D33" s="44"/>
      <c r="E33" s="45" t="s">
        <v>24</v>
      </c>
      <c r="F33" s="46">
        <f>SUM(F23:F32)</f>
        <v>0</v>
      </c>
      <c r="G33" s="109" t="e">
        <f>F33/F47</f>
        <v>#DIV/0!</v>
      </c>
    </row>
    <row r="34" spans="1:7">
      <c r="A34" s="47" t="s">
        <v>41</v>
      </c>
      <c r="B34" s="48" t="s">
        <v>52</v>
      </c>
      <c r="C34" s="49"/>
      <c r="D34" s="50"/>
      <c r="E34" s="64"/>
      <c r="F34" s="39"/>
      <c r="G34" s="110"/>
    </row>
    <row r="35" spans="1:7" ht="25.5">
      <c r="A35" s="61"/>
      <c r="B35" s="62" t="s">
        <v>75</v>
      </c>
      <c r="C35" s="59" t="s">
        <v>65</v>
      </c>
      <c r="D35" s="37">
        <v>0</v>
      </c>
      <c r="E35" s="38">
        <v>320</v>
      </c>
      <c r="F35" s="39">
        <f t="shared" ref="F35:F37" si="2">D35*E35</f>
        <v>0</v>
      </c>
      <c r="G35" s="110"/>
    </row>
    <row r="36" spans="1:7" ht="25.5">
      <c r="A36" s="61"/>
      <c r="B36" s="62" t="s">
        <v>71</v>
      </c>
      <c r="C36" s="59" t="s">
        <v>65</v>
      </c>
      <c r="D36" s="37">
        <v>0</v>
      </c>
      <c r="E36" s="38">
        <v>1200</v>
      </c>
      <c r="F36" s="39">
        <f t="shared" si="2"/>
        <v>0</v>
      </c>
      <c r="G36" s="110"/>
    </row>
    <row r="37" spans="1:7" ht="25.5">
      <c r="A37" s="61"/>
      <c r="B37" s="62" t="s">
        <v>70</v>
      </c>
      <c r="C37" s="59" t="s">
        <v>65</v>
      </c>
      <c r="D37" s="37">
        <v>0</v>
      </c>
      <c r="E37" s="38">
        <v>1500</v>
      </c>
      <c r="F37" s="39">
        <f t="shared" si="2"/>
        <v>0</v>
      </c>
      <c r="G37" s="110"/>
    </row>
    <row r="38" spans="1:7">
      <c r="A38" s="65"/>
      <c r="B38" s="36" t="s">
        <v>42</v>
      </c>
      <c r="C38" s="53" t="s">
        <v>0</v>
      </c>
      <c r="D38" s="66">
        <v>0</v>
      </c>
      <c r="E38" s="38">
        <f>F15</f>
        <v>0</v>
      </c>
      <c r="F38" s="39">
        <f>D38*E38</f>
        <v>0</v>
      </c>
      <c r="G38" s="110"/>
    </row>
    <row r="39" spans="1:7" ht="13.5" thickBot="1">
      <c r="A39" s="67"/>
      <c r="B39" s="55" t="s">
        <v>105</v>
      </c>
      <c r="C39" s="56" t="s">
        <v>25</v>
      </c>
      <c r="D39" s="50">
        <v>0</v>
      </c>
      <c r="E39" s="38">
        <v>0.3</v>
      </c>
      <c r="F39" s="39">
        <f>D39*E39</f>
        <v>0</v>
      </c>
      <c r="G39" s="110"/>
    </row>
    <row r="40" spans="1:7" ht="13.5" thickBot="1">
      <c r="A40" s="68"/>
      <c r="B40" s="42"/>
      <c r="C40" s="43"/>
      <c r="D40" s="44"/>
      <c r="E40" s="45" t="s">
        <v>26</v>
      </c>
      <c r="F40" s="46">
        <f>SUM(F34:F39)</f>
        <v>0</v>
      </c>
      <c r="G40" s="109" t="e">
        <f>F40/F47</f>
        <v>#DIV/0!</v>
      </c>
    </row>
    <row r="41" spans="1:7">
      <c r="A41" s="30"/>
      <c r="B41" s="122"/>
      <c r="C41" s="59"/>
      <c r="D41" s="33"/>
      <c r="E41" s="123"/>
      <c r="F41" s="124"/>
      <c r="G41" s="109"/>
    </row>
    <row r="42" spans="1:7">
      <c r="A42" s="47" t="s">
        <v>60</v>
      </c>
      <c r="B42" s="48" t="s">
        <v>61</v>
      </c>
      <c r="C42" s="49"/>
      <c r="D42" s="50"/>
      <c r="E42" s="64"/>
      <c r="F42" s="39"/>
      <c r="G42" s="110"/>
    </row>
    <row r="43" spans="1:7">
      <c r="A43" s="65"/>
      <c r="B43" s="36" t="s">
        <v>63</v>
      </c>
      <c r="C43" s="53" t="s">
        <v>34</v>
      </c>
      <c r="D43" s="37">
        <v>0</v>
      </c>
      <c r="E43" s="38">
        <v>700</v>
      </c>
      <c r="F43" s="39">
        <f>D43*E43</f>
        <v>0</v>
      </c>
      <c r="G43" s="110"/>
    </row>
    <row r="44" spans="1:7" ht="13.5" thickBot="1">
      <c r="A44" s="65"/>
      <c r="B44" s="36" t="s">
        <v>64</v>
      </c>
      <c r="C44" s="53" t="s">
        <v>34</v>
      </c>
      <c r="D44" s="37">
        <v>0</v>
      </c>
      <c r="E44" s="114">
        <v>704.64</v>
      </c>
      <c r="F44" s="39">
        <f>D44*E44</f>
        <v>0</v>
      </c>
      <c r="G44" s="110"/>
    </row>
    <row r="45" spans="1:7" ht="13.5" thickBot="1">
      <c r="A45" s="68"/>
      <c r="B45" s="42"/>
      <c r="C45" s="43"/>
      <c r="D45" s="44"/>
      <c r="E45" s="45" t="s">
        <v>56</v>
      </c>
      <c r="F45" s="46">
        <f>SUM(F42:F44)</f>
        <v>0</v>
      </c>
      <c r="G45" s="109" t="e">
        <f>F45/F47</f>
        <v>#DIV/0!</v>
      </c>
    </row>
    <row r="46" spans="1:7" ht="13.5" thickBot="1">
      <c r="A46" s="69"/>
      <c r="B46" s="70"/>
      <c r="C46" s="71"/>
      <c r="D46" s="72"/>
      <c r="E46" s="73"/>
      <c r="F46" s="74"/>
      <c r="G46" s="110"/>
    </row>
    <row r="47" spans="1:7" ht="13.5" thickBot="1">
      <c r="A47" s="75" t="s">
        <v>27</v>
      </c>
      <c r="B47" s="76"/>
      <c r="C47" s="77" t="s">
        <v>28</v>
      </c>
      <c r="D47" s="78"/>
      <c r="E47" s="79"/>
      <c r="F47" s="46">
        <f>F40+F33+F15+F22+F45</f>
        <v>0</v>
      </c>
      <c r="G47" s="111" t="e">
        <f>+G45+G33+G40+G22+G15</f>
        <v>#DIV/0!</v>
      </c>
    </row>
    <row r="48" spans="1:7">
      <c r="A48" s="80"/>
      <c r="B48" s="126" t="s">
        <v>62</v>
      </c>
      <c r="C48" s="81"/>
      <c r="D48" s="82"/>
      <c r="E48" s="83"/>
      <c r="F48" s="84"/>
      <c r="G48" s="107"/>
    </row>
    <row r="49" spans="1:7">
      <c r="A49" s="85"/>
      <c r="B49" s="126"/>
      <c r="C49" s="7" t="s">
        <v>43</v>
      </c>
      <c r="D49" s="86"/>
      <c r="E49" s="87"/>
      <c r="F49" s="88">
        <f>F47*0.17</f>
        <v>0</v>
      </c>
      <c r="G49" s="107"/>
    </row>
    <row r="50" spans="1:7" ht="12.75" customHeight="1">
      <c r="A50" s="29"/>
      <c r="B50" s="126"/>
      <c r="C50" s="80"/>
      <c r="D50" s="89"/>
      <c r="E50" s="90"/>
      <c r="F50" s="91"/>
      <c r="G50" s="107"/>
    </row>
    <row r="51" spans="1:7">
      <c r="A51" s="92"/>
      <c r="B51" s="126"/>
      <c r="C51" s="93"/>
      <c r="D51" s="25" t="s">
        <v>29</v>
      </c>
      <c r="E51" s="26"/>
      <c r="F51" s="94">
        <f>(F47+F49)*0.1</f>
        <v>0</v>
      </c>
      <c r="G51" s="112"/>
    </row>
    <row r="52" spans="1:7">
      <c r="A52" s="85"/>
      <c r="B52" s="126"/>
      <c r="C52" s="80"/>
      <c r="D52" s="95"/>
      <c r="E52" s="96"/>
      <c r="F52" s="91"/>
      <c r="G52" s="107"/>
    </row>
    <row r="53" spans="1:7">
      <c r="A53" s="85"/>
      <c r="B53" s="126"/>
      <c r="C53" s="127" t="s">
        <v>30</v>
      </c>
      <c r="D53" s="128"/>
      <c r="E53" s="129"/>
      <c r="F53" s="88">
        <f>SUM(F47:F51)</f>
        <v>0</v>
      </c>
      <c r="G53" s="107"/>
    </row>
    <row r="54" spans="1:7">
      <c r="A54" s="85"/>
      <c r="B54" s="97"/>
      <c r="C54" s="130" t="s">
        <v>57</v>
      </c>
      <c r="D54" s="131"/>
      <c r="E54" s="132"/>
      <c r="F54" s="88">
        <v>0</v>
      </c>
      <c r="G54" s="113"/>
    </row>
    <row r="55" spans="1:7">
      <c r="A55" s="85"/>
      <c r="B55" s="97"/>
      <c r="C55" s="133" t="s">
        <v>58</v>
      </c>
      <c r="D55" s="134"/>
      <c r="E55" s="135"/>
      <c r="F55" s="121" t="e">
        <f>F53/F54</f>
        <v>#DIV/0!</v>
      </c>
      <c r="G55" s="113"/>
    </row>
    <row r="56" spans="1:7" ht="13.5" thickBot="1">
      <c r="A56" s="85"/>
      <c r="B56" s="97"/>
      <c r="C56" s="98" t="s">
        <v>31</v>
      </c>
      <c r="D56" s="99"/>
      <c r="E56" s="100" t="s">
        <v>59</v>
      </c>
      <c r="F56" s="91"/>
      <c r="G56" s="113"/>
    </row>
    <row r="57" spans="1:7" ht="13.5" thickBot="1">
      <c r="A57" s="101"/>
      <c r="B57" s="102"/>
      <c r="C57" s="103" t="s">
        <v>33</v>
      </c>
      <c r="D57" s="104"/>
      <c r="E57" s="105"/>
      <c r="F57" s="106">
        <v>0</v>
      </c>
      <c r="G57" s="113"/>
    </row>
  </sheetData>
  <mergeCells count="10">
    <mergeCell ref="C55:E55"/>
    <mergeCell ref="A1:F1"/>
    <mergeCell ref="A2:B2"/>
    <mergeCell ref="C2:F2"/>
    <mergeCell ref="A3:B8"/>
    <mergeCell ref="C3:F3"/>
    <mergeCell ref="C8:F8"/>
    <mergeCell ref="B48:B53"/>
    <mergeCell ref="C53:E53"/>
    <mergeCell ref="C54:E54"/>
  </mergeCells>
  <pageMargins left="0.75" right="0.75" top="1" bottom="1" header="0.5" footer="0.5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618E2-CD20-45BC-A26F-E87CBC90CE28}">
  <sheetPr>
    <pageSetUpPr fitToPage="1"/>
  </sheetPr>
  <dimension ref="A1:G55"/>
  <sheetViews>
    <sheetView topLeftCell="A16" workbookViewId="0">
      <selection activeCell="D36" sqref="D36"/>
    </sheetView>
  </sheetViews>
  <sheetFormatPr defaultRowHeight="12.75"/>
  <cols>
    <col min="1" max="1" width="11.140625" customWidth="1"/>
    <col min="2" max="2" width="58.28515625" customWidth="1"/>
    <col min="3" max="3" width="12" customWidth="1"/>
    <col min="4" max="4" width="13.85546875" customWidth="1"/>
    <col min="5" max="5" width="17.85546875" customWidth="1"/>
    <col min="6" max="6" width="15.7109375" customWidth="1"/>
    <col min="7" max="7" width="8.140625" bestFit="1" customWidth="1"/>
  </cols>
  <sheetData>
    <row r="1" spans="1:7" ht="21" thickBot="1">
      <c r="A1" s="136" t="s">
        <v>1</v>
      </c>
      <c r="B1" s="137"/>
      <c r="C1" s="137"/>
      <c r="D1" s="137"/>
      <c r="E1" s="137"/>
      <c r="F1" s="138"/>
      <c r="G1" s="1"/>
    </row>
    <row r="2" spans="1:7" ht="16.5" thickBot="1">
      <c r="A2" s="139" t="s">
        <v>2</v>
      </c>
      <c r="B2" s="140"/>
      <c r="C2" s="141"/>
      <c r="D2" s="142"/>
      <c r="E2" s="142"/>
      <c r="F2" s="143"/>
      <c r="G2" s="2"/>
    </row>
    <row r="3" spans="1:7" ht="13.5">
      <c r="A3" s="144" t="s">
        <v>73</v>
      </c>
      <c r="B3" s="145"/>
      <c r="C3" s="150" t="s">
        <v>84</v>
      </c>
      <c r="D3" s="151"/>
      <c r="E3" s="151"/>
      <c r="F3" s="152"/>
      <c r="G3" s="2"/>
    </row>
    <row r="4" spans="1:7" ht="13.5">
      <c r="A4" s="146"/>
      <c r="B4" s="147"/>
      <c r="C4" s="3"/>
      <c r="D4" s="4"/>
      <c r="E4" s="5"/>
      <c r="F4" s="6"/>
      <c r="G4" s="2"/>
    </row>
    <row r="5" spans="1:7" ht="13.5">
      <c r="A5" s="146"/>
      <c r="B5" s="147"/>
      <c r="C5" s="7" t="s">
        <v>3</v>
      </c>
      <c r="D5" s="8"/>
      <c r="E5" s="9"/>
      <c r="F5" s="10"/>
      <c r="G5" s="2"/>
    </row>
    <row r="6" spans="1:7" ht="15.75">
      <c r="A6" s="146"/>
      <c r="B6" s="147"/>
      <c r="C6" s="7" t="s">
        <v>4</v>
      </c>
      <c r="D6" s="11" t="s">
        <v>85</v>
      </c>
      <c r="E6" s="9"/>
      <c r="F6" s="10"/>
      <c r="G6" s="2"/>
    </row>
    <row r="7" spans="1:7" ht="13.5">
      <c r="A7" s="146"/>
      <c r="B7" s="147"/>
      <c r="C7" s="12" t="s">
        <v>5</v>
      </c>
      <c r="D7" s="13"/>
      <c r="E7" s="14"/>
      <c r="F7" s="15"/>
      <c r="G7" s="2"/>
    </row>
    <row r="8" spans="1:7" ht="265.5" customHeight="1" thickBot="1">
      <c r="A8" s="148"/>
      <c r="B8" s="149"/>
      <c r="C8" s="153" t="s">
        <v>80</v>
      </c>
      <c r="D8" s="154"/>
      <c r="E8" s="154"/>
      <c r="F8" s="155"/>
      <c r="G8" s="2"/>
    </row>
    <row r="9" spans="1:7">
      <c r="A9" s="16" t="s">
        <v>6</v>
      </c>
      <c r="B9" s="27" t="s">
        <v>37</v>
      </c>
      <c r="C9" s="16" t="s">
        <v>7</v>
      </c>
      <c r="D9" s="16" t="s">
        <v>8</v>
      </c>
      <c r="E9" s="17" t="s">
        <v>9</v>
      </c>
      <c r="F9" s="18" t="s">
        <v>10</v>
      </c>
      <c r="G9" s="18" t="s">
        <v>44</v>
      </c>
    </row>
    <row r="10" spans="1:7" ht="13.5" thickBot="1">
      <c r="A10" s="19" t="s">
        <v>11</v>
      </c>
      <c r="B10" s="20"/>
      <c r="C10" s="19" t="s">
        <v>12</v>
      </c>
      <c r="D10" s="21"/>
      <c r="E10" s="22" t="s">
        <v>13</v>
      </c>
      <c r="F10" s="23" t="s">
        <v>14</v>
      </c>
      <c r="G10" s="23" t="s">
        <v>45</v>
      </c>
    </row>
    <row r="11" spans="1:7" ht="15.75">
      <c r="A11" s="24"/>
      <c r="B11" s="28"/>
      <c r="C11" s="116"/>
      <c r="D11" s="117"/>
      <c r="E11" s="116"/>
      <c r="F11" s="118"/>
      <c r="G11" s="2"/>
    </row>
    <row r="12" spans="1:7">
      <c r="A12" s="30" t="s">
        <v>40</v>
      </c>
      <c r="B12" s="31" t="s">
        <v>53</v>
      </c>
      <c r="C12" s="32"/>
      <c r="D12" s="33"/>
      <c r="E12" s="34"/>
      <c r="F12" s="35"/>
      <c r="G12" s="107"/>
    </row>
    <row r="13" spans="1:7">
      <c r="A13" s="125"/>
      <c r="B13" s="31"/>
      <c r="C13" s="32"/>
      <c r="D13" s="33"/>
      <c r="E13" s="34"/>
      <c r="F13" s="39">
        <f t="shared" ref="F13:F14" si="0">D13*E13</f>
        <v>0</v>
      </c>
      <c r="G13" s="107"/>
    </row>
    <row r="14" spans="1:7" ht="13.5" thickBot="1">
      <c r="A14" s="108"/>
      <c r="B14" s="40"/>
      <c r="C14" s="32"/>
      <c r="D14" s="37"/>
      <c r="E14" s="38"/>
      <c r="F14" s="39">
        <f t="shared" si="0"/>
        <v>0</v>
      </c>
      <c r="G14" s="107"/>
    </row>
    <row r="15" spans="1:7" ht="13.5" thickBot="1">
      <c r="A15" s="41"/>
      <c r="B15" s="42"/>
      <c r="C15" s="43"/>
      <c r="D15" s="44"/>
      <c r="E15" s="45" t="s">
        <v>54</v>
      </c>
      <c r="F15" s="46">
        <f>SUM(F12:F14)</f>
        <v>0</v>
      </c>
      <c r="G15" s="109" t="e">
        <f>F15/F45</f>
        <v>#DIV/0!</v>
      </c>
    </row>
    <row r="16" spans="1:7">
      <c r="A16" s="47" t="s">
        <v>39</v>
      </c>
      <c r="B16" s="48" t="s">
        <v>38</v>
      </c>
      <c r="C16" s="49"/>
      <c r="D16" s="50"/>
      <c r="E16" s="51"/>
      <c r="F16" s="39"/>
      <c r="G16" s="107"/>
    </row>
    <row r="17" spans="1:7">
      <c r="A17" s="52" t="s">
        <v>35</v>
      </c>
      <c r="B17" s="36" t="s">
        <v>36</v>
      </c>
      <c r="C17" s="53" t="s">
        <v>17</v>
      </c>
      <c r="D17" s="37">
        <v>0</v>
      </c>
      <c r="E17" s="38">
        <v>33.42</v>
      </c>
      <c r="F17" s="39">
        <f>D17*E17</f>
        <v>0</v>
      </c>
      <c r="G17" s="107"/>
    </row>
    <row r="18" spans="1:7">
      <c r="A18" s="52" t="s">
        <v>15</v>
      </c>
      <c r="B18" s="36" t="s">
        <v>16</v>
      </c>
      <c r="C18" s="53" t="s">
        <v>17</v>
      </c>
      <c r="D18" s="37">
        <v>0</v>
      </c>
      <c r="E18" s="38">
        <v>31.67</v>
      </c>
      <c r="F18" s="39">
        <f>D18*E18</f>
        <v>0</v>
      </c>
      <c r="G18" s="107"/>
    </row>
    <row r="19" spans="1:7">
      <c r="A19" s="52" t="s">
        <v>18</v>
      </c>
      <c r="B19" s="36" t="s">
        <v>19</v>
      </c>
      <c r="C19" s="119"/>
      <c r="D19" s="119"/>
      <c r="E19" s="119"/>
      <c r="F19" s="120"/>
      <c r="G19" s="107"/>
    </row>
    <row r="20" spans="1:7" ht="25.5">
      <c r="A20" s="67"/>
      <c r="B20" s="115" t="s">
        <v>76</v>
      </c>
      <c r="C20" s="53" t="s">
        <v>17</v>
      </c>
      <c r="D20" s="37">
        <v>0</v>
      </c>
      <c r="E20" s="38">
        <v>29.38</v>
      </c>
      <c r="F20" s="39">
        <f>D20*E20</f>
        <v>0</v>
      </c>
      <c r="G20" s="107"/>
    </row>
    <row r="21" spans="1:7" ht="13.5" thickBot="1">
      <c r="A21" s="54" t="s">
        <v>20</v>
      </c>
      <c r="B21" s="55" t="s">
        <v>21</v>
      </c>
      <c r="C21" s="56" t="s">
        <v>17</v>
      </c>
      <c r="D21" s="50">
        <v>0</v>
      </c>
      <c r="E21" s="38">
        <v>26.39</v>
      </c>
      <c r="F21" s="39">
        <f>D21*E21</f>
        <v>0</v>
      </c>
      <c r="G21" s="107"/>
    </row>
    <row r="22" spans="1:7" ht="13.5" thickBot="1">
      <c r="A22" s="57"/>
      <c r="B22" s="58"/>
      <c r="C22" s="43"/>
      <c r="D22" s="44"/>
      <c r="E22" s="45" t="s">
        <v>55</v>
      </c>
      <c r="F22" s="46">
        <f>SUM(F18:F21)</f>
        <v>0</v>
      </c>
      <c r="G22" s="109" t="e">
        <f>F22/F45</f>
        <v>#DIV/0!</v>
      </c>
    </row>
    <row r="23" spans="1:7">
      <c r="A23" s="47" t="s">
        <v>41</v>
      </c>
      <c r="B23" s="48" t="s">
        <v>51</v>
      </c>
      <c r="C23" s="59"/>
      <c r="D23" s="37"/>
      <c r="E23" s="34"/>
      <c r="F23" s="39"/>
      <c r="G23" s="110"/>
    </row>
    <row r="24" spans="1:7">
      <c r="A24" s="52" t="s">
        <v>94</v>
      </c>
      <c r="B24" s="60" t="s">
        <v>22</v>
      </c>
      <c r="C24" s="156" t="s">
        <v>17</v>
      </c>
      <c r="D24" s="157"/>
      <c r="E24" s="158">
        <v>54.04</v>
      </c>
      <c r="F24" s="39">
        <f>D24*E24</f>
        <v>0</v>
      </c>
      <c r="G24" s="110"/>
    </row>
    <row r="25" spans="1:7">
      <c r="A25" s="52" t="s">
        <v>95</v>
      </c>
      <c r="B25" s="60" t="s">
        <v>96</v>
      </c>
      <c r="C25" s="156" t="s">
        <v>17</v>
      </c>
      <c r="D25" s="157"/>
      <c r="E25" s="158">
        <v>84.88</v>
      </c>
      <c r="F25" s="39">
        <f>D25*E25</f>
        <v>0</v>
      </c>
      <c r="G25" s="110"/>
    </row>
    <row r="26" spans="1:7">
      <c r="A26" s="52" t="s">
        <v>97</v>
      </c>
      <c r="B26" s="60" t="s">
        <v>49</v>
      </c>
      <c r="C26" s="156" t="s">
        <v>17</v>
      </c>
      <c r="D26" s="157"/>
      <c r="E26" s="158">
        <v>21.61</v>
      </c>
      <c r="F26" s="39">
        <f t="shared" ref="F26:F32" si="1">D26*E26</f>
        <v>0</v>
      </c>
      <c r="G26" s="110"/>
    </row>
    <row r="27" spans="1:7">
      <c r="A27" s="52" t="s">
        <v>98</v>
      </c>
      <c r="B27" s="60" t="s">
        <v>50</v>
      </c>
      <c r="C27" s="156" t="s">
        <v>32</v>
      </c>
      <c r="D27" s="157"/>
      <c r="E27" s="158">
        <v>17.920000000000002</v>
      </c>
      <c r="F27" s="39">
        <f t="shared" si="1"/>
        <v>0</v>
      </c>
      <c r="G27" s="110"/>
    </row>
    <row r="28" spans="1:7">
      <c r="A28" s="52" t="s">
        <v>99</v>
      </c>
      <c r="B28" s="60" t="s">
        <v>48</v>
      </c>
      <c r="C28" s="156" t="s">
        <v>17</v>
      </c>
      <c r="D28" s="157"/>
      <c r="E28" s="158">
        <v>43</v>
      </c>
      <c r="F28" s="39">
        <f t="shared" si="1"/>
        <v>0</v>
      </c>
      <c r="G28" s="110"/>
    </row>
    <row r="29" spans="1:7">
      <c r="A29" s="52" t="s">
        <v>100</v>
      </c>
      <c r="B29" s="60" t="s">
        <v>47</v>
      </c>
      <c r="C29" s="156" t="s">
        <v>17</v>
      </c>
      <c r="D29" s="157"/>
      <c r="E29" s="158">
        <v>11.36</v>
      </c>
      <c r="F29" s="39">
        <f t="shared" si="1"/>
        <v>0</v>
      </c>
      <c r="G29" s="110"/>
    </row>
    <row r="30" spans="1:7">
      <c r="A30" s="61" t="s">
        <v>101</v>
      </c>
      <c r="B30" s="62" t="s">
        <v>102</v>
      </c>
      <c r="C30" s="156" t="s">
        <v>17</v>
      </c>
      <c r="D30" s="157"/>
      <c r="E30" s="158">
        <v>9.75</v>
      </c>
      <c r="F30" s="39">
        <f t="shared" si="1"/>
        <v>0</v>
      </c>
      <c r="G30" s="110"/>
    </row>
    <row r="31" spans="1:7">
      <c r="A31" s="52" t="s">
        <v>103</v>
      </c>
      <c r="B31" s="36" t="s">
        <v>23</v>
      </c>
      <c r="C31" s="156" t="s">
        <v>17</v>
      </c>
      <c r="D31" s="157"/>
      <c r="E31" s="158">
        <v>49.09</v>
      </c>
      <c r="F31" s="39">
        <f t="shared" si="1"/>
        <v>0</v>
      </c>
      <c r="G31" s="110"/>
    </row>
    <row r="32" spans="1:7" ht="16.5" customHeight="1" thickBot="1">
      <c r="A32" s="63" t="s">
        <v>104</v>
      </c>
      <c r="B32" s="62" t="s">
        <v>46</v>
      </c>
      <c r="C32" s="156" t="s">
        <v>17</v>
      </c>
      <c r="D32" s="157"/>
      <c r="E32" s="159">
        <v>203.03</v>
      </c>
      <c r="F32" s="39">
        <f t="shared" si="1"/>
        <v>0</v>
      </c>
      <c r="G32" s="110"/>
    </row>
    <row r="33" spans="1:7" ht="13.5" customHeight="1" thickBot="1">
      <c r="A33" s="57"/>
      <c r="B33" s="42"/>
      <c r="C33" s="43"/>
      <c r="D33" s="44"/>
      <c r="E33" s="45" t="s">
        <v>24</v>
      </c>
      <c r="F33" s="46">
        <f>SUM(F23:F32)</f>
        <v>0</v>
      </c>
      <c r="G33" s="109" t="e">
        <f>F33/F45</f>
        <v>#DIV/0!</v>
      </c>
    </row>
    <row r="34" spans="1:7">
      <c r="A34" s="47" t="s">
        <v>41</v>
      </c>
      <c r="B34" s="48" t="s">
        <v>52</v>
      </c>
      <c r="C34" s="49"/>
      <c r="D34" s="50"/>
      <c r="E34" s="64"/>
      <c r="F34" s="39"/>
      <c r="G34" s="110"/>
    </row>
    <row r="35" spans="1:7" ht="25.5">
      <c r="A35" s="61"/>
      <c r="B35" s="62" t="s">
        <v>75</v>
      </c>
      <c r="C35" s="59" t="s">
        <v>65</v>
      </c>
      <c r="D35" s="37">
        <v>0</v>
      </c>
      <c r="E35" s="38">
        <v>320</v>
      </c>
      <c r="F35" s="39">
        <f t="shared" ref="F35" si="2">D35*E35</f>
        <v>0</v>
      </c>
      <c r="G35" s="110"/>
    </row>
    <row r="36" spans="1:7">
      <c r="A36" s="65"/>
      <c r="B36" s="36" t="s">
        <v>42</v>
      </c>
      <c r="C36" s="53" t="s">
        <v>0</v>
      </c>
      <c r="D36" s="66">
        <v>0</v>
      </c>
      <c r="E36" s="38">
        <f>F15</f>
        <v>0</v>
      </c>
      <c r="F36" s="39">
        <f>D36*E36</f>
        <v>0</v>
      </c>
      <c r="G36" s="110"/>
    </row>
    <row r="37" spans="1:7" ht="13.5" thickBot="1">
      <c r="A37" s="67"/>
      <c r="B37" s="55" t="s">
        <v>105</v>
      </c>
      <c r="C37" s="56" t="s">
        <v>25</v>
      </c>
      <c r="D37" s="50">
        <v>0</v>
      </c>
      <c r="E37" s="38">
        <v>0.3</v>
      </c>
      <c r="F37" s="39">
        <f>D37*E37</f>
        <v>0</v>
      </c>
      <c r="G37" s="110"/>
    </row>
    <row r="38" spans="1:7" ht="13.5" thickBot="1">
      <c r="A38" s="68"/>
      <c r="B38" s="42"/>
      <c r="C38" s="43"/>
      <c r="D38" s="44"/>
      <c r="E38" s="45" t="s">
        <v>26</v>
      </c>
      <c r="F38" s="46">
        <f>SUM(F34:F37)</f>
        <v>0</v>
      </c>
      <c r="G38" s="109" t="e">
        <f>F38/F45</f>
        <v>#DIV/0!</v>
      </c>
    </row>
    <row r="39" spans="1:7">
      <c r="A39" s="47" t="s">
        <v>60</v>
      </c>
      <c r="B39" s="48" t="s">
        <v>61</v>
      </c>
      <c r="C39" s="49"/>
      <c r="D39" s="50"/>
      <c r="E39" s="64"/>
      <c r="F39" s="39"/>
      <c r="G39" s="110"/>
    </row>
    <row r="40" spans="1:7">
      <c r="A40" s="47"/>
      <c r="B40" s="36" t="s">
        <v>82</v>
      </c>
      <c r="C40" s="53" t="s">
        <v>79</v>
      </c>
      <c r="D40" s="37">
        <v>0</v>
      </c>
      <c r="E40" s="38">
        <v>0</v>
      </c>
      <c r="F40" s="39">
        <f>D40*E40</f>
        <v>0</v>
      </c>
      <c r="G40" s="110"/>
    </row>
    <row r="41" spans="1:7">
      <c r="A41" s="65"/>
      <c r="B41" s="36" t="s">
        <v>63</v>
      </c>
      <c r="C41" s="53" t="s">
        <v>34</v>
      </c>
      <c r="D41" s="37">
        <v>0</v>
      </c>
      <c r="E41" s="38">
        <v>700</v>
      </c>
      <c r="F41" s="39">
        <f>D41*E41</f>
        <v>0</v>
      </c>
      <c r="G41" s="110"/>
    </row>
    <row r="42" spans="1:7" ht="13.5" thickBot="1">
      <c r="A42" s="65"/>
      <c r="B42" s="36" t="s">
        <v>64</v>
      </c>
      <c r="C42" s="53" t="s">
        <v>34</v>
      </c>
      <c r="D42" s="37">
        <v>0</v>
      </c>
      <c r="E42" s="114">
        <v>704.64</v>
      </c>
      <c r="F42" s="39">
        <f>D42*E42</f>
        <v>0</v>
      </c>
      <c r="G42" s="110"/>
    </row>
    <row r="43" spans="1:7" ht="13.5" thickBot="1">
      <c r="A43" s="68"/>
      <c r="B43" s="42"/>
      <c r="C43" s="43"/>
      <c r="D43" s="44"/>
      <c r="E43" s="45" t="s">
        <v>56</v>
      </c>
      <c r="F43" s="46">
        <f>SUM(F39:F42)</f>
        <v>0</v>
      </c>
      <c r="G43" s="109" t="e">
        <f>F43/F45</f>
        <v>#DIV/0!</v>
      </c>
    </row>
    <row r="44" spans="1:7" ht="13.5" thickBot="1">
      <c r="A44" s="69"/>
      <c r="B44" s="70"/>
      <c r="C44" s="71"/>
      <c r="D44" s="72"/>
      <c r="E44" s="73"/>
      <c r="F44" s="74"/>
      <c r="G44" s="110"/>
    </row>
    <row r="45" spans="1:7" ht="13.5" thickBot="1">
      <c r="A45" s="75" t="s">
        <v>27</v>
      </c>
      <c r="B45" s="76"/>
      <c r="C45" s="77" t="s">
        <v>28</v>
      </c>
      <c r="D45" s="78"/>
      <c r="E45" s="79"/>
      <c r="F45" s="46">
        <f>F38+F33+F15+F22+F43</f>
        <v>0</v>
      </c>
      <c r="G45" s="111" t="e">
        <f>+G43+G33+G38+G22+G15</f>
        <v>#DIV/0!</v>
      </c>
    </row>
    <row r="46" spans="1:7" ht="12.75" customHeight="1">
      <c r="A46" s="80"/>
      <c r="B46" s="126" t="s">
        <v>62</v>
      </c>
      <c r="C46" s="81"/>
      <c r="D46" s="82"/>
      <c r="E46" s="83"/>
      <c r="F46" s="84"/>
      <c r="G46" s="107"/>
    </row>
    <row r="47" spans="1:7">
      <c r="A47" s="85"/>
      <c r="B47" s="126"/>
      <c r="C47" s="7" t="s">
        <v>43</v>
      </c>
      <c r="D47" s="86"/>
      <c r="E47" s="87"/>
      <c r="F47" s="88">
        <f>F45*0.17</f>
        <v>0</v>
      </c>
      <c r="G47" s="107"/>
    </row>
    <row r="48" spans="1:7" ht="12.75" customHeight="1">
      <c r="A48" s="29"/>
      <c r="B48" s="126"/>
      <c r="C48" s="80"/>
      <c r="D48" s="89"/>
      <c r="E48" s="90"/>
      <c r="F48" s="91"/>
      <c r="G48" s="107"/>
    </row>
    <row r="49" spans="1:7">
      <c r="A49" s="92"/>
      <c r="B49" s="126"/>
      <c r="C49" s="93"/>
      <c r="D49" s="25" t="s">
        <v>29</v>
      </c>
      <c r="E49" s="26"/>
      <c r="F49" s="94">
        <f>(F45+F47)*0.1</f>
        <v>0</v>
      </c>
      <c r="G49" s="112"/>
    </row>
    <row r="50" spans="1:7">
      <c r="A50" s="85"/>
      <c r="B50" s="126"/>
      <c r="C50" s="80"/>
      <c r="D50" s="95"/>
      <c r="E50" s="96"/>
      <c r="F50" s="91"/>
      <c r="G50" s="107"/>
    </row>
    <row r="51" spans="1:7">
      <c r="A51" s="85"/>
      <c r="B51" s="126"/>
      <c r="C51" s="127" t="s">
        <v>30</v>
      </c>
      <c r="D51" s="128"/>
      <c r="E51" s="129"/>
      <c r="F51" s="88">
        <f>SUM(F45:F49)</f>
        <v>0</v>
      </c>
      <c r="G51" s="107"/>
    </row>
    <row r="52" spans="1:7">
      <c r="A52" s="85"/>
      <c r="B52" s="97"/>
      <c r="C52" s="130" t="s">
        <v>57</v>
      </c>
      <c r="D52" s="131"/>
      <c r="E52" s="132"/>
      <c r="F52" s="88"/>
      <c r="G52" s="113"/>
    </row>
    <row r="53" spans="1:7">
      <c r="A53" s="85"/>
      <c r="B53" s="97"/>
      <c r="C53" s="133" t="s">
        <v>58</v>
      </c>
      <c r="D53" s="134"/>
      <c r="E53" s="135"/>
      <c r="F53" s="121" t="e">
        <f>F51/F52</f>
        <v>#DIV/0!</v>
      </c>
      <c r="G53" s="113"/>
    </row>
    <row r="54" spans="1:7" ht="13.5" thickBot="1">
      <c r="A54" s="85"/>
      <c r="B54" s="97"/>
      <c r="C54" s="98" t="s">
        <v>31</v>
      </c>
      <c r="D54" s="99"/>
      <c r="E54" s="100" t="s">
        <v>78</v>
      </c>
      <c r="F54" s="91"/>
      <c r="G54" s="113"/>
    </row>
    <row r="55" spans="1:7" ht="13.5" thickBot="1">
      <c r="A55" s="101"/>
      <c r="B55" s="102"/>
      <c r="C55" s="103" t="s">
        <v>33</v>
      </c>
      <c r="D55" s="104"/>
      <c r="E55" s="105"/>
      <c r="F55" s="106">
        <v>0</v>
      </c>
      <c r="G55" s="113"/>
    </row>
  </sheetData>
  <mergeCells count="10">
    <mergeCell ref="C53:E53"/>
    <mergeCell ref="A1:F1"/>
    <mergeCell ref="A2:B2"/>
    <mergeCell ref="C2:F2"/>
    <mergeCell ref="A3:B8"/>
    <mergeCell ref="C3:F3"/>
    <mergeCell ref="C8:F8"/>
    <mergeCell ref="B46:B51"/>
    <mergeCell ref="C51:E51"/>
    <mergeCell ref="C52:E52"/>
  </mergeCells>
  <pageMargins left="0.75" right="0.75" top="1" bottom="1" header="0.5" footer="0.5"/>
  <pageSetup paperSize="9"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F3A6A-34EE-4BF1-880F-5328AFF427DB}">
  <sheetPr>
    <pageSetUpPr fitToPage="1"/>
  </sheetPr>
  <dimension ref="A1:G57"/>
  <sheetViews>
    <sheetView topLeftCell="A16" workbookViewId="0">
      <selection activeCell="D36" sqref="D36"/>
    </sheetView>
  </sheetViews>
  <sheetFormatPr defaultRowHeight="12.75"/>
  <cols>
    <col min="1" max="1" width="11.140625" customWidth="1"/>
    <col min="2" max="2" width="58.28515625" customWidth="1"/>
    <col min="3" max="3" width="12" customWidth="1"/>
    <col min="4" max="4" width="13.85546875" customWidth="1"/>
    <col min="5" max="5" width="17.85546875" customWidth="1"/>
    <col min="6" max="6" width="15.7109375" customWidth="1"/>
    <col min="7" max="7" width="8.140625" bestFit="1" customWidth="1"/>
  </cols>
  <sheetData>
    <row r="1" spans="1:7" ht="21" thickBot="1">
      <c r="A1" s="136" t="s">
        <v>1</v>
      </c>
      <c r="B1" s="137"/>
      <c r="C1" s="137"/>
      <c r="D1" s="137"/>
      <c r="E1" s="137"/>
      <c r="F1" s="138"/>
      <c r="G1" s="1"/>
    </row>
    <row r="2" spans="1:7" ht="16.5" thickBot="1">
      <c r="A2" s="139" t="s">
        <v>2</v>
      </c>
      <c r="B2" s="140"/>
      <c r="C2" s="141"/>
      <c r="D2" s="142"/>
      <c r="E2" s="142"/>
      <c r="F2" s="143"/>
      <c r="G2" s="2"/>
    </row>
    <row r="3" spans="1:7" ht="13.5">
      <c r="A3" s="144" t="s">
        <v>74</v>
      </c>
      <c r="B3" s="145"/>
      <c r="C3" s="150" t="s">
        <v>84</v>
      </c>
      <c r="D3" s="151"/>
      <c r="E3" s="151"/>
      <c r="F3" s="152"/>
      <c r="G3" s="2"/>
    </row>
    <row r="4" spans="1:7" ht="13.5">
      <c r="A4" s="146"/>
      <c r="B4" s="147"/>
      <c r="C4" s="3"/>
      <c r="D4" s="4"/>
      <c r="E4" s="5"/>
      <c r="F4" s="6"/>
      <c r="G4" s="2"/>
    </row>
    <row r="5" spans="1:7" ht="13.5">
      <c r="A5" s="146"/>
      <c r="B5" s="147"/>
      <c r="C5" s="7" t="s">
        <v>3</v>
      </c>
      <c r="D5" s="8"/>
      <c r="E5" s="9"/>
      <c r="F5" s="10"/>
      <c r="G5" s="2"/>
    </row>
    <row r="6" spans="1:7" ht="15.75">
      <c r="A6" s="146"/>
      <c r="B6" s="147"/>
      <c r="C6" s="7" t="s">
        <v>4</v>
      </c>
      <c r="D6" s="11" t="s">
        <v>90</v>
      </c>
      <c r="E6" s="9"/>
      <c r="F6" s="10"/>
      <c r="G6" s="2"/>
    </row>
    <row r="7" spans="1:7" ht="13.5">
      <c r="A7" s="146"/>
      <c r="B7" s="147"/>
      <c r="C7" s="12" t="s">
        <v>5</v>
      </c>
      <c r="D7" s="13"/>
      <c r="E7" s="14"/>
      <c r="F7" s="15"/>
      <c r="G7" s="2"/>
    </row>
    <row r="8" spans="1:7" ht="272.25" customHeight="1" thickBot="1">
      <c r="A8" s="148"/>
      <c r="B8" s="149"/>
      <c r="C8" s="153" t="s">
        <v>80</v>
      </c>
      <c r="D8" s="154"/>
      <c r="E8" s="154"/>
      <c r="F8" s="155"/>
      <c r="G8" s="2"/>
    </row>
    <row r="9" spans="1:7">
      <c r="A9" s="16" t="s">
        <v>6</v>
      </c>
      <c r="B9" s="27" t="s">
        <v>37</v>
      </c>
      <c r="C9" s="16" t="s">
        <v>7</v>
      </c>
      <c r="D9" s="16" t="s">
        <v>8</v>
      </c>
      <c r="E9" s="17" t="s">
        <v>9</v>
      </c>
      <c r="F9" s="18" t="s">
        <v>10</v>
      </c>
      <c r="G9" s="18" t="s">
        <v>44</v>
      </c>
    </row>
    <row r="10" spans="1:7" ht="13.5" thickBot="1">
      <c r="A10" s="19" t="s">
        <v>11</v>
      </c>
      <c r="B10" s="20"/>
      <c r="C10" s="19" t="s">
        <v>12</v>
      </c>
      <c r="D10" s="21"/>
      <c r="E10" s="22" t="s">
        <v>13</v>
      </c>
      <c r="F10" s="23" t="s">
        <v>14</v>
      </c>
      <c r="G10" s="23" t="s">
        <v>45</v>
      </c>
    </row>
    <row r="11" spans="1:7" ht="15.75">
      <c r="A11" s="24"/>
      <c r="B11" s="28"/>
      <c r="C11" s="116"/>
      <c r="D11" s="117"/>
      <c r="E11" s="116"/>
      <c r="F11" s="118"/>
      <c r="G11" s="2"/>
    </row>
    <row r="12" spans="1:7">
      <c r="A12" s="30" t="s">
        <v>40</v>
      </c>
      <c r="B12" s="31" t="s">
        <v>53</v>
      </c>
      <c r="C12" s="32"/>
      <c r="D12" s="33"/>
      <c r="E12" s="34"/>
      <c r="F12" s="35"/>
      <c r="G12" s="107"/>
    </row>
    <row r="13" spans="1:7">
      <c r="A13" s="125"/>
      <c r="B13" s="31"/>
      <c r="C13" s="32"/>
      <c r="D13" s="33"/>
      <c r="E13" s="34"/>
      <c r="F13" s="39">
        <f t="shared" ref="F13:F14" si="0">D13*E13</f>
        <v>0</v>
      </c>
      <c r="G13" s="107"/>
    </row>
    <row r="14" spans="1:7" ht="13.5" thickBot="1">
      <c r="A14" s="108"/>
      <c r="B14" s="40"/>
      <c r="C14" s="32"/>
      <c r="D14" s="37"/>
      <c r="E14" s="38"/>
      <c r="F14" s="39">
        <f t="shared" si="0"/>
        <v>0</v>
      </c>
      <c r="G14" s="107"/>
    </row>
    <row r="15" spans="1:7" ht="13.5" thickBot="1">
      <c r="A15" s="41"/>
      <c r="B15" s="42"/>
      <c r="C15" s="43"/>
      <c r="D15" s="44"/>
      <c r="E15" s="45" t="s">
        <v>54</v>
      </c>
      <c r="F15" s="46">
        <f>SUM(F12:F14)</f>
        <v>0</v>
      </c>
      <c r="G15" s="109" t="e">
        <f>F15/F47</f>
        <v>#DIV/0!</v>
      </c>
    </row>
    <row r="16" spans="1:7">
      <c r="A16" s="47" t="s">
        <v>39</v>
      </c>
      <c r="B16" s="48" t="s">
        <v>38</v>
      </c>
      <c r="C16" s="49"/>
      <c r="D16" s="50"/>
      <c r="E16" s="51"/>
      <c r="F16" s="39"/>
      <c r="G16" s="107"/>
    </row>
    <row r="17" spans="1:7">
      <c r="A17" s="52" t="s">
        <v>35</v>
      </c>
      <c r="B17" s="36" t="s">
        <v>36</v>
      </c>
      <c r="C17" s="53" t="s">
        <v>17</v>
      </c>
      <c r="D17" s="37">
        <v>0</v>
      </c>
      <c r="E17" s="38">
        <v>33.42</v>
      </c>
      <c r="F17" s="39">
        <f>D17*E17</f>
        <v>0</v>
      </c>
      <c r="G17" s="107"/>
    </row>
    <row r="18" spans="1:7">
      <c r="A18" s="52" t="s">
        <v>15</v>
      </c>
      <c r="B18" s="36" t="s">
        <v>16</v>
      </c>
      <c r="C18" s="53" t="s">
        <v>17</v>
      </c>
      <c r="D18" s="37">
        <v>0</v>
      </c>
      <c r="E18" s="38">
        <v>31.67</v>
      </c>
      <c r="F18" s="39">
        <f>D18*E18</f>
        <v>0</v>
      </c>
      <c r="G18" s="107"/>
    </row>
    <row r="19" spans="1:7">
      <c r="A19" s="52" t="s">
        <v>18</v>
      </c>
      <c r="B19" s="36" t="s">
        <v>19</v>
      </c>
      <c r="C19" s="119"/>
      <c r="D19" s="119"/>
      <c r="E19" s="119"/>
      <c r="F19" s="120"/>
      <c r="G19" s="107"/>
    </row>
    <row r="20" spans="1:7" ht="25.5">
      <c r="A20" s="67"/>
      <c r="B20" s="115" t="s">
        <v>81</v>
      </c>
      <c r="C20" s="53" t="s">
        <v>17</v>
      </c>
      <c r="D20" s="37">
        <v>0</v>
      </c>
      <c r="E20" s="38">
        <v>29.38</v>
      </c>
      <c r="F20" s="39">
        <f>D20*E20</f>
        <v>0</v>
      </c>
      <c r="G20" s="107"/>
    </row>
    <row r="21" spans="1:7" ht="13.5" thickBot="1">
      <c r="A21" s="54" t="s">
        <v>20</v>
      </c>
      <c r="B21" s="55" t="s">
        <v>21</v>
      </c>
      <c r="C21" s="56" t="s">
        <v>17</v>
      </c>
      <c r="D21" s="50">
        <v>0</v>
      </c>
      <c r="E21" s="38">
        <v>26.39</v>
      </c>
      <c r="F21" s="39">
        <f>D21*E21</f>
        <v>0</v>
      </c>
      <c r="G21" s="107"/>
    </row>
    <row r="22" spans="1:7" ht="13.5" thickBot="1">
      <c r="A22" s="57"/>
      <c r="B22" s="58"/>
      <c r="C22" s="43"/>
      <c r="D22" s="44"/>
      <c r="E22" s="45" t="s">
        <v>55</v>
      </c>
      <c r="F22" s="46">
        <f>SUM(F18:F21)</f>
        <v>0</v>
      </c>
      <c r="G22" s="109" t="e">
        <f>F22/F47</f>
        <v>#DIV/0!</v>
      </c>
    </row>
    <row r="23" spans="1:7">
      <c r="A23" s="47" t="s">
        <v>41</v>
      </c>
      <c r="B23" s="48" t="s">
        <v>51</v>
      </c>
      <c r="C23" s="59"/>
      <c r="D23" s="37"/>
      <c r="E23" s="34"/>
      <c r="F23" s="39"/>
      <c r="G23" s="110"/>
    </row>
    <row r="24" spans="1:7">
      <c r="A24" s="52" t="s">
        <v>94</v>
      </c>
      <c r="B24" s="60" t="s">
        <v>22</v>
      </c>
      <c r="C24" s="156" t="s">
        <v>17</v>
      </c>
      <c r="D24" s="157"/>
      <c r="E24" s="158">
        <v>54.04</v>
      </c>
      <c r="F24" s="39">
        <f>D24*E24</f>
        <v>0</v>
      </c>
      <c r="G24" s="110"/>
    </row>
    <row r="25" spans="1:7">
      <c r="A25" s="52" t="s">
        <v>95</v>
      </c>
      <c r="B25" s="60" t="s">
        <v>96</v>
      </c>
      <c r="C25" s="156" t="s">
        <v>17</v>
      </c>
      <c r="D25" s="157"/>
      <c r="E25" s="158">
        <v>84.88</v>
      </c>
      <c r="F25" s="39">
        <f>D25*E25</f>
        <v>0</v>
      </c>
      <c r="G25" s="110"/>
    </row>
    <row r="26" spans="1:7">
      <c r="A26" s="52" t="s">
        <v>97</v>
      </c>
      <c r="B26" s="60" t="s">
        <v>49</v>
      </c>
      <c r="C26" s="156" t="s">
        <v>17</v>
      </c>
      <c r="D26" s="157"/>
      <c r="E26" s="158">
        <v>21.61</v>
      </c>
      <c r="F26" s="39">
        <f t="shared" ref="F26:F32" si="1">D26*E26</f>
        <v>0</v>
      </c>
      <c r="G26" s="110"/>
    </row>
    <row r="27" spans="1:7">
      <c r="A27" s="52" t="s">
        <v>98</v>
      </c>
      <c r="B27" s="60" t="s">
        <v>50</v>
      </c>
      <c r="C27" s="156" t="s">
        <v>32</v>
      </c>
      <c r="D27" s="157"/>
      <c r="E27" s="158">
        <v>17.920000000000002</v>
      </c>
      <c r="F27" s="39">
        <f t="shared" si="1"/>
        <v>0</v>
      </c>
      <c r="G27" s="110"/>
    </row>
    <row r="28" spans="1:7">
      <c r="A28" s="52" t="s">
        <v>99</v>
      </c>
      <c r="B28" s="60" t="s">
        <v>48</v>
      </c>
      <c r="C28" s="156" t="s">
        <v>17</v>
      </c>
      <c r="D28" s="157"/>
      <c r="E28" s="158">
        <v>43</v>
      </c>
      <c r="F28" s="39">
        <f t="shared" si="1"/>
        <v>0</v>
      </c>
      <c r="G28" s="110"/>
    </row>
    <row r="29" spans="1:7">
      <c r="A29" s="52" t="s">
        <v>100</v>
      </c>
      <c r="B29" s="60" t="s">
        <v>47</v>
      </c>
      <c r="C29" s="156" t="s">
        <v>17</v>
      </c>
      <c r="D29" s="157"/>
      <c r="E29" s="158">
        <v>11.36</v>
      </c>
      <c r="F29" s="39">
        <f t="shared" si="1"/>
        <v>0</v>
      </c>
      <c r="G29" s="110"/>
    </row>
    <row r="30" spans="1:7">
      <c r="A30" s="61" t="s">
        <v>101</v>
      </c>
      <c r="B30" s="62" t="s">
        <v>102</v>
      </c>
      <c r="C30" s="156" t="s">
        <v>17</v>
      </c>
      <c r="D30" s="157"/>
      <c r="E30" s="158">
        <v>9.75</v>
      </c>
      <c r="F30" s="39">
        <f t="shared" si="1"/>
        <v>0</v>
      </c>
      <c r="G30" s="110"/>
    </row>
    <row r="31" spans="1:7">
      <c r="A31" s="52" t="s">
        <v>103</v>
      </c>
      <c r="B31" s="36" t="s">
        <v>23</v>
      </c>
      <c r="C31" s="156" t="s">
        <v>17</v>
      </c>
      <c r="D31" s="157"/>
      <c r="E31" s="158">
        <v>49.09</v>
      </c>
      <c r="F31" s="39">
        <f t="shared" si="1"/>
        <v>0</v>
      </c>
      <c r="G31" s="110"/>
    </row>
    <row r="32" spans="1:7" ht="13.5" customHeight="1" thickBot="1">
      <c r="A32" s="63" t="s">
        <v>104</v>
      </c>
      <c r="B32" s="62" t="s">
        <v>46</v>
      </c>
      <c r="C32" s="156" t="s">
        <v>17</v>
      </c>
      <c r="D32" s="157"/>
      <c r="E32" s="159">
        <v>203.03</v>
      </c>
      <c r="F32" s="39">
        <f t="shared" si="1"/>
        <v>0</v>
      </c>
      <c r="G32" s="110"/>
    </row>
    <row r="33" spans="1:7" ht="13.5" thickBot="1">
      <c r="A33" s="57"/>
      <c r="B33" s="42"/>
      <c r="C33" s="43"/>
      <c r="D33" s="44"/>
      <c r="E33" s="45" t="s">
        <v>24</v>
      </c>
      <c r="F33" s="46">
        <f>SUM(F23:F32)</f>
        <v>0</v>
      </c>
      <c r="G33" s="109" t="e">
        <f>F33/F47</f>
        <v>#DIV/0!</v>
      </c>
    </row>
    <row r="34" spans="1:7">
      <c r="A34" s="47" t="s">
        <v>41</v>
      </c>
      <c r="B34" s="48" t="s">
        <v>52</v>
      </c>
      <c r="C34" s="49"/>
      <c r="D34" s="50"/>
      <c r="E34" s="64"/>
      <c r="F34" s="39"/>
      <c r="G34" s="110"/>
    </row>
    <row r="35" spans="1:7" ht="25.5">
      <c r="A35" s="61"/>
      <c r="B35" s="62" t="s">
        <v>75</v>
      </c>
      <c r="C35" s="59" t="s">
        <v>65</v>
      </c>
      <c r="D35" s="37">
        <v>0</v>
      </c>
      <c r="E35" s="38">
        <v>320</v>
      </c>
      <c r="F35" s="39">
        <f t="shared" ref="F35" si="2">D35*E35</f>
        <v>0</v>
      </c>
      <c r="G35" s="110"/>
    </row>
    <row r="36" spans="1:7" ht="25.5">
      <c r="A36" s="61"/>
      <c r="B36" s="62" t="s">
        <v>67</v>
      </c>
      <c r="C36" s="59" t="s">
        <v>65</v>
      </c>
      <c r="D36" s="37"/>
      <c r="E36" s="38">
        <v>1200</v>
      </c>
      <c r="F36" s="39"/>
      <c r="G36" s="110"/>
    </row>
    <row r="37" spans="1:7" ht="25.5">
      <c r="A37" s="61"/>
      <c r="B37" s="62" t="s">
        <v>70</v>
      </c>
      <c r="C37" s="59" t="s">
        <v>65</v>
      </c>
      <c r="D37" s="37">
        <v>0</v>
      </c>
      <c r="E37" s="38">
        <v>1500</v>
      </c>
      <c r="F37" s="39">
        <f t="shared" ref="F37" si="3">D37*E37</f>
        <v>0</v>
      </c>
      <c r="G37" s="110"/>
    </row>
    <row r="38" spans="1:7">
      <c r="A38" s="65"/>
      <c r="B38" s="36" t="s">
        <v>42</v>
      </c>
      <c r="C38" s="53" t="s">
        <v>0</v>
      </c>
      <c r="D38" s="66">
        <v>0</v>
      </c>
      <c r="E38" s="38">
        <f>F15</f>
        <v>0</v>
      </c>
      <c r="F38" s="39">
        <f>D38*E38</f>
        <v>0</v>
      </c>
      <c r="G38" s="110"/>
    </row>
    <row r="39" spans="1:7" ht="13.5" thickBot="1">
      <c r="A39" s="67"/>
      <c r="B39" s="55" t="s">
        <v>105</v>
      </c>
      <c r="C39" s="56" t="s">
        <v>25</v>
      </c>
      <c r="D39" s="50">
        <v>0</v>
      </c>
      <c r="E39" s="38">
        <v>0.3</v>
      </c>
      <c r="F39" s="39">
        <f>D39*E39</f>
        <v>0</v>
      </c>
      <c r="G39" s="110"/>
    </row>
    <row r="40" spans="1:7" ht="13.5" thickBot="1">
      <c r="A40" s="68"/>
      <c r="B40" s="42"/>
      <c r="C40" s="43"/>
      <c r="D40" s="44"/>
      <c r="E40" s="45" t="s">
        <v>26</v>
      </c>
      <c r="F40" s="46">
        <f>SUM(F34:F39)</f>
        <v>0</v>
      </c>
      <c r="G40" s="109" t="e">
        <f>F40/F47</f>
        <v>#DIV/0!</v>
      </c>
    </row>
    <row r="41" spans="1:7">
      <c r="A41" s="47" t="s">
        <v>60</v>
      </c>
      <c r="B41" s="48" t="s">
        <v>61</v>
      </c>
      <c r="C41" s="49"/>
      <c r="D41" s="50"/>
      <c r="E41" s="64"/>
      <c r="F41" s="39"/>
      <c r="G41" s="110"/>
    </row>
    <row r="42" spans="1:7">
      <c r="A42" s="47"/>
      <c r="B42" s="60" t="s">
        <v>77</v>
      </c>
      <c r="C42" s="53" t="s">
        <v>79</v>
      </c>
      <c r="D42" s="37">
        <v>0</v>
      </c>
      <c r="E42" s="38">
        <v>0</v>
      </c>
      <c r="F42" s="39">
        <f>D42*E42</f>
        <v>0</v>
      </c>
      <c r="G42" s="110"/>
    </row>
    <row r="43" spans="1:7">
      <c r="A43" s="65"/>
      <c r="B43" s="36" t="s">
        <v>63</v>
      </c>
      <c r="C43" s="53" t="s">
        <v>34</v>
      </c>
      <c r="D43" s="37">
        <v>0</v>
      </c>
      <c r="E43" s="38">
        <v>700</v>
      </c>
      <c r="F43" s="39">
        <f>D43*E43</f>
        <v>0</v>
      </c>
      <c r="G43" s="110"/>
    </row>
    <row r="44" spans="1:7" ht="13.5" thickBot="1">
      <c r="A44" s="65"/>
      <c r="B44" s="36" t="s">
        <v>64</v>
      </c>
      <c r="C44" s="53" t="s">
        <v>34</v>
      </c>
      <c r="D44" s="37">
        <v>0</v>
      </c>
      <c r="E44" s="114">
        <v>704.64</v>
      </c>
      <c r="F44" s="39">
        <f>D44*E44</f>
        <v>0</v>
      </c>
      <c r="G44" s="110"/>
    </row>
    <row r="45" spans="1:7" ht="13.5" thickBot="1">
      <c r="A45" s="68"/>
      <c r="B45" s="42"/>
      <c r="C45" s="43"/>
      <c r="D45" s="44"/>
      <c r="E45" s="45" t="s">
        <v>56</v>
      </c>
      <c r="F45" s="46">
        <f>SUM(F41:F44)</f>
        <v>0</v>
      </c>
      <c r="G45" s="109" t="e">
        <f>F45/F47</f>
        <v>#DIV/0!</v>
      </c>
    </row>
    <row r="46" spans="1:7" ht="13.5" thickBot="1">
      <c r="A46" s="69"/>
      <c r="B46" s="70"/>
      <c r="C46" s="71"/>
      <c r="D46" s="72"/>
      <c r="E46" s="73"/>
      <c r="F46" s="74"/>
      <c r="G46" s="110"/>
    </row>
    <row r="47" spans="1:7" ht="13.5" thickBot="1">
      <c r="A47" s="75" t="s">
        <v>27</v>
      </c>
      <c r="B47" s="76"/>
      <c r="C47" s="77" t="s">
        <v>28</v>
      </c>
      <c r="D47" s="78"/>
      <c r="E47" s="79"/>
      <c r="F47" s="46">
        <f>F40+F33+F15+F22+F45</f>
        <v>0</v>
      </c>
      <c r="G47" s="111" t="e">
        <f>+G45+G33+G40+G22+G15</f>
        <v>#DIV/0!</v>
      </c>
    </row>
    <row r="48" spans="1:7">
      <c r="A48" s="80"/>
      <c r="B48" s="126" t="s">
        <v>62</v>
      </c>
      <c r="C48" s="81"/>
      <c r="D48" s="82"/>
      <c r="E48" s="83"/>
      <c r="F48" s="84"/>
      <c r="G48" s="107"/>
    </row>
    <row r="49" spans="1:7">
      <c r="A49" s="85"/>
      <c r="B49" s="126"/>
      <c r="C49" s="7" t="s">
        <v>43</v>
      </c>
      <c r="D49" s="86"/>
      <c r="E49" s="87"/>
      <c r="F49" s="88">
        <f>F47*0.17</f>
        <v>0</v>
      </c>
      <c r="G49" s="107"/>
    </row>
    <row r="50" spans="1:7">
      <c r="A50" s="29"/>
      <c r="B50" s="126"/>
      <c r="C50" s="80"/>
      <c r="D50" s="89"/>
      <c r="E50" s="90"/>
      <c r="F50" s="91"/>
      <c r="G50" s="107"/>
    </row>
    <row r="51" spans="1:7">
      <c r="A51" s="92"/>
      <c r="B51" s="126"/>
      <c r="C51" s="93"/>
      <c r="D51" s="25" t="s">
        <v>29</v>
      </c>
      <c r="E51" s="26"/>
      <c r="F51" s="94">
        <f>(F47+F49)*0.1</f>
        <v>0</v>
      </c>
      <c r="G51" s="112"/>
    </row>
    <row r="52" spans="1:7">
      <c r="A52" s="85"/>
      <c r="B52" s="126"/>
      <c r="C52" s="80"/>
      <c r="D52" s="95"/>
      <c r="E52" s="96"/>
      <c r="F52" s="91"/>
      <c r="G52" s="107"/>
    </row>
    <row r="53" spans="1:7">
      <c r="A53" s="85"/>
      <c r="B53" s="126"/>
      <c r="C53" s="127" t="s">
        <v>30</v>
      </c>
      <c r="D53" s="128"/>
      <c r="E53" s="129"/>
      <c r="F53" s="88">
        <f>SUM(F47:F51)</f>
        <v>0</v>
      </c>
      <c r="G53" s="107"/>
    </row>
    <row r="54" spans="1:7">
      <c r="A54" s="85"/>
      <c r="B54" s="97"/>
      <c r="C54" s="130" t="s">
        <v>57</v>
      </c>
      <c r="D54" s="131"/>
      <c r="E54" s="132"/>
      <c r="F54" s="88">
        <v>0</v>
      </c>
      <c r="G54" s="113"/>
    </row>
    <row r="55" spans="1:7">
      <c r="A55" s="85"/>
      <c r="B55" s="97"/>
      <c r="C55" s="133" t="s">
        <v>58</v>
      </c>
      <c r="D55" s="134"/>
      <c r="E55" s="135"/>
      <c r="F55" s="121" t="e">
        <f>F53/F54</f>
        <v>#DIV/0!</v>
      </c>
      <c r="G55" s="113"/>
    </row>
    <row r="56" spans="1:7" ht="13.5" thickBot="1">
      <c r="A56" s="85"/>
      <c r="B56" s="97"/>
      <c r="C56" s="98" t="s">
        <v>31</v>
      </c>
      <c r="D56" s="99"/>
      <c r="E56" s="100" t="s">
        <v>59</v>
      </c>
      <c r="F56" s="91"/>
      <c r="G56" s="113"/>
    </row>
    <row r="57" spans="1:7" ht="13.5" thickBot="1">
      <c r="A57" s="101"/>
      <c r="B57" s="102"/>
      <c r="C57" s="103" t="s">
        <v>33</v>
      </c>
      <c r="D57" s="104"/>
      <c r="E57" s="105"/>
      <c r="F57" s="106">
        <v>0</v>
      </c>
      <c r="G57" s="113"/>
    </row>
  </sheetData>
  <mergeCells count="10">
    <mergeCell ref="B48:B53"/>
    <mergeCell ref="C53:E53"/>
    <mergeCell ref="C54:E54"/>
    <mergeCell ref="C55:E55"/>
    <mergeCell ref="A1:F1"/>
    <mergeCell ref="A2:B2"/>
    <mergeCell ref="C2:F2"/>
    <mergeCell ref="A3:B8"/>
    <mergeCell ref="C3:F3"/>
    <mergeCell ref="C8:F8"/>
  </mergeCells>
  <pageMargins left="0.75" right="0.75" top="1" bottom="1" header="0.5" footer="0.5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A671F-BA04-4CBF-AD34-C07A9E1236D4}">
  <sheetPr>
    <pageSetUpPr fitToPage="1"/>
  </sheetPr>
  <dimension ref="A1:G58"/>
  <sheetViews>
    <sheetView topLeftCell="A16" workbookViewId="0">
      <selection activeCell="D36" sqref="D36"/>
    </sheetView>
  </sheetViews>
  <sheetFormatPr defaultRowHeight="12.75"/>
  <cols>
    <col min="1" max="1" width="11.140625" customWidth="1"/>
    <col min="2" max="2" width="58.28515625" customWidth="1"/>
    <col min="3" max="3" width="12" customWidth="1"/>
    <col min="4" max="4" width="13.85546875" customWidth="1"/>
    <col min="5" max="5" width="17.85546875" customWidth="1"/>
    <col min="6" max="6" width="15.7109375" customWidth="1"/>
    <col min="7" max="7" width="8.140625" bestFit="1" customWidth="1"/>
  </cols>
  <sheetData>
    <row r="1" spans="1:7" ht="21" thickBot="1">
      <c r="A1" s="136" t="s">
        <v>1</v>
      </c>
      <c r="B1" s="137"/>
      <c r="C1" s="137"/>
      <c r="D1" s="137"/>
      <c r="E1" s="137"/>
      <c r="F1" s="138"/>
      <c r="G1" s="1"/>
    </row>
    <row r="2" spans="1:7" ht="16.5" thickBot="1">
      <c r="A2" s="139" t="s">
        <v>2</v>
      </c>
      <c r="B2" s="140"/>
      <c r="C2" s="141"/>
      <c r="D2" s="142"/>
      <c r="E2" s="142"/>
      <c r="F2" s="143"/>
      <c r="G2" s="2"/>
    </row>
    <row r="3" spans="1:7" ht="13.5">
      <c r="A3" s="144" t="s">
        <v>68</v>
      </c>
      <c r="B3" s="145"/>
      <c r="C3" s="150" t="s">
        <v>84</v>
      </c>
      <c r="D3" s="151"/>
      <c r="E3" s="151"/>
      <c r="F3" s="152"/>
      <c r="G3" s="2"/>
    </row>
    <row r="4" spans="1:7" ht="13.5">
      <c r="A4" s="146"/>
      <c r="B4" s="147"/>
      <c r="C4" s="3"/>
      <c r="D4" s="4"/>
      <c r="E4" s="5"/>
      <c r="F4" s="6"/>
      <c r="G4" s="2"/>
    </row>
    <row r="5" spans="1:7" ht="13.5">
      <c r="A5" s="146"/>
      <c r="B5" s="147"/>
      <c r="C5" s="7" t="s">
        <v>3</v>
      </c>
      <c r="D5" s="8"/>
      <c r="E5" s="9"/>
      <c r="F5" s="10"/>
      <c r="G5" s="2"/>
    </row>
    <row r="6" spans="1:7" ht="15.75">
      <c r="A6" s="146"/>
      <c r="B6" s="147"/>
      <c r="C6" s="7" t="s">
        <v>4</v>
      </c>
      <c r="D6" s="11" t="s">
        <v>91</v>
      </c>
      <c r="E6" s="9"/>
      <c r="F6" s="10"/>
      <c r="G6" s="2"/>
    </row>
    <row r="7" spans="1:7" ht="13.5">
      <c r="A7" s="146"/>
      <c r="B7" s="147"/>
      <c r="C7" s="12" t="s">
        <v>5</v>
      </c>
      <c r="D7" s="13"/>
      <c r="E7" s="14"/>
      <c r="F7" s="15"/>
      <c r="G7" s="2"/>
    </row>
    <row r="8" spans="1:7" ht="270" customHeight="1" thickBot="1">
      <c r="A8" s="148"/>
      <c r="B8" s="149"/>
      <c r="C8" s="153" t="s">
        <v>80</v>
      </c>
      <c r="D8" s="154"/>
      <c r="E8" s="154"/>
      <c r="F8" s="155"/>
      <c r="G8" s="2"/>
    </row>
    <row r="9" spans="1:7">
      <c r="A9" s="16" t="s">
        <v>6</v>
      </c>
      <c r="B9" s="27" t="s">
        <v>37</v>
      </c>
      <c r="C9" s="16" t="s">
        <v>7</v>
      </c>
      <c r="D9" s="16" t="s">
        <v>8</v>
      </c>
      <c r="E9" s="17" t="s">
        <v>9</v>
      </c>
      <c r="F9" s="18" t="s">
        <v>10</v>
      </c>
      <c r="G9" s="18" t="s">
        <v>44</v>
      </c>
    </row>
    <row r="10" spans="1:7" ht="13.5" thickBot="1">
      <c r="A10" s="19" t="s">
        <v>11</v>
      </c>
      <c r="B10" s="20"/>
      <c r="C10" s="19" t="s">
        <v>12</v>
      </c>
      <c r="D10" s="21"/>
      <c r="E10" s="22" t="s">
        <v>13</v>
      </c>
      <c r="F10" s="23" t="s">
        <v>14</v>
      </c>
      <c r="G10" s="23" t="s">
        <v>45</v>
      </c>
    </row>
    <row r="11" spans="1:7" ht="15.75">
      <c r="A11" s="24"/>
      <c r="B11" s="28"/>
      <c r="C11" s="116"/>
      <c r="D11" s="117"/>
      <c r="E11" s="116"/>
      <c r="F11" s="118"/>
      <c r="G11" s="2"/>
    </row>
    <row r="12" spans="1:7">
      <c r="A12" s="30" t="s">
        <v>40</v>
      </c>
      <c r="B12" s="31" t="s">
        <v>53</v>
      </c>
      <c r="C12" s="32"/>
      <c r="D12" s="33"/>
      <c r="E12" s="34"/>
      <c r="F12" s="35"/>
      <c r="G12" s="107"/>
    </row>
    <row r="13" spans="1:7">
      <c r="A13" s="125"/>
      <c r="B13" s="31"/>
      <c r="C13" s="32"/>
      <c r="D13" s="33"/>
      <c r="E13" s="34"/>
      <c r="F13" s="39">
        <f t="shared" ref="F13:F14" si="0">D13*E13</f>
        <v>0</v>
      </c>
      <c r="G13" s="107"/>
    </row>
    <row r="14" spans="1:7" ht="13.5" thickBot="1">
      <c r="A14" s="108"/>
      <c r="B14" s="40"/>
      <c r="C14" s="32"/>
      <c r="D14" s="37"/>
      <c r="E14" s="38"/>
      <c r="F14" s="39">
        <f t="shared" si="0"/>
        <v>0</v>
      </c>
      <c r="G14" s="107"/>
    </row>
    <row r="15" spans="1:7" ht="13.5" thickBot="1">
      <c r="A15" s="41"/>
      <c r="B15" s="42"/>
      <c r="C15" s="43"/>
      <c r="D15" s="44"/>
      <c r="E15" s="45" t="s">
        <v>54</v>
      </c>
      <c r="F15" s="46">
        <f>SUM(F12:F14)</f>
        <v>0</v>
      </c>
      <c r="G15" s="109" t="e">
        <f>F15/F48</f>
        <v>#DIV/0!</v>
      </c>
    </row>
    <row r="16" spans="1:7">
      <c r="A16" s="47" t="s">
        <v>39</v>
      </c>
      <c r="B16" s="48" t="s">
        <v>38</v>
      </c>
      <c r="C16" s="49"/>
      <c r="D16" s="50"/>
      <c r="E16" s="51"/>
      <c r="F16" s="39"/>
      <c r="G16" s="107"/>
    </row>
    <row r="17" spans="1:7">
      <c r="A17" s="52" t="s">
        <v>35</v>
      </c>
      <c r="B17" s="36" t="s">
        <v>36</v>
      </c>
      <c r="C17" s="53" t="s">
        <v>17</v>
      </c>
      <c r="D17" s="37">
        <v>0</v>
      </c>
      <c r="E17" s="38">
        <v>33.42</v>
      </c>
      <c r="F17" s="39">
        <f>D17*E17</f>
        <v>0</v>
      </c>
      <c r="G17" s="107"/>
    </row>
    <row r="18" spans="1:7">
      <c r="A18" s="52" t="s">
        <v>15</v>
      </c>
      <c r="B18" s="36" t="s">
        <v>16</v>
      </c>
      <c r="C18" s="53" t="s">
        <v>17</v>
      </c>
      <c r="D18" s="37">
        <v>0</v>
      </c>
      <c r="E18" s="38">
        <v>31.67</v>
      </c>
      <c r="F18" s="39">
        <f>D18*E18</f>
        <v>0</v>
      </c>
      <c r="G18" s="107"/>
    </row>
    <row r="19" spans="1:7">
      <c r="A19" s="52" t="s">
        <v>18</v>
      </c>
      <c r="B19" s="36" t="s">
        <v>19</v>
      </c>
      <c r="C19" s="119"/>
      <c r="D19" s="119"/>
      <c r="E19" s="119"/>
      <c r="F19" s="120"/>
      <c r="G19" s="107"/>
    </row>
    <row r="20" spans="1:7" ht="25.5">
      <c r="A20" s="67"/>
      <c r="B20" s="115" t="s">
        <v>81</v>
      </c>
      <c r="C20" s="53" t="s">
        <v>17</v>
      </c>
      <c r="D20" s="37">
        <v>0</v>
      </c>
      <c r="E20" s="38">
        <v>29.38</v>
      </c>
      <c r="F20" s="39">
        <f>D20*E20</f>
        <v>0</v>
      </c>
      <c r="G20" s="107"/>
    </row>
    <row r="21" spans="1:7" ht="13.5" thickBot="1">
      <c r="A21" s="54" t="s">
        <v>20</v>
      </c>
      <c r="B21" s="55" t="s">
        <v>21</v>
      </c>
      <c r="C21" s="56" t="s">
        <v>17</v>
      </c>
      <c r="D21" s="50">
        <v>0</v>
      </c>
      <c r="E21" s="38">
        <v>26.39</v>
      </c>
      <c r="F21" s="39">
        <f>D21*E21</f>
        <v>0</v>
      </c>
      <c r="G21" s="107"/>
    </row>
    <row r="22" spans="1:7" ht="13.5" thickBot="1">
      <c r="A22" s="57"/>
      <c r="B22" s="58"/>
      <c r="C22" s="43"/>
      <c r="D22" s="44"/>
      <c r="E22" s="45" t="s">
        <v>55</v>
      </c>
      <c r="F22" s="46">
        <f>SUM(F18:F21)</f>
        <v>0</v>
      </c>
      <c r="G22" s="109" t="e">
        <f>F22/F48</f>
        <v>#DIV/0!</v>
      </c>
    </row>
    <row r="23" spans="1:7">
      <c r="A23" s="47" t="s">
        <v>41</v>
      </c>
      <c r="B23" s="48" t="s">
        <v>51</v>
      </c>
      <c r="C23" s="59"/>
      <c r="D23" s="37"/>
      <c r="E23" s="34"/>
      <c r="F23" s="39"/>
      <c r="G23" s="110"/>
    </row>
    <row r="24" spans="1:7">
      <c r="A24" s="52" t="s">
        <v>94</v>
      </c>
      <c r="B24" s="60" t="s">
        <v>22</v>
      </c>
      <c r="C24" s="156" t="s">
        <v>17</v>
      </c>
      <c r="D24" s="157"/>
      <c r="E24" s="158">
        <v>54.04</v>
      </c>
      <c r="F24" s="39">
        <f>D24*E24</f>
        <v>0</v>
      </c>
      <c r="G24" s="110"/>
    </row>
    <row r="25" spans="1:7">
      <c r="A25" s="52" t="s">
        <v>95</v>
      </c>
      <c r="B25" s="60" t="s">
        <v>96</v>
      </c>
      <c r="C25" s="156" t="s">
        <v>17</v>
      </c>
      <c r="D25" s="157"/>
      <c r="E25" s="158">
        <v>84.88</v>
      </c>
      <c r="F25" s="39">
        <f>D25*E25</f>
        <v>0</v>
      </c>
      <c r="G25" s="110"/>
    </row>
    <row r="26" spans="1:7">
      <c r="A26" s="52" t="s">
        <v>97</v>
      </c>
      <c r="B26" s="60" t="s">
        <v>49</v>
      </c>
      <c r="C26" s="156" t="s">
        <v>17</v>
      </c>
      <c r="D26" s="157"/>
      <c r="E26" s="158">
        <v>21.61</v>
      </c>
      <c r="F26" s="39">
        <f t="shared" ref="F26:F32" si="1">D26*E26</f>
        <v>0</v>
      </c>
      <c r="G26" s="110"/>
    </row>
    <row r="27" spans="1:7">
      <c r="A27" s="52" t="s">
        <v>98</v>
      </c>
      <c r="B27" s="60" t="s">
        <v>50</v>
      </c>
      <c r="C27" s="156" t="s">
        <v>32</v>
      </c>
      <c r="D27" s="157"/>
      <c r="E27" s="158">
        <v>17.920000000000002</v>
      </c>
      <c r="F27" s="39">
        <f t="shared" si="1"/>
        <v>0</v>
      </c>
      <c r="G27" s="110"/>
    </row>
    <row r="28" spans="1:7">
      <c r="A28" s="52" t="s">
        <v>99</v>
      </c>
      <c r="B28" s="60" t="s">
        <v>48</v>
      </c>
      <c r="C28" s="156" t="s">
        <v>17</v>
      </c>
      <c r="D28" s="157"/>
      <c r="E28" s="158">
        <v>43</v>
      </c>
      <c r="F28" s="39">
        <f t="shared" si="1"/>
        <v>0</v>
      </c>
      <c r="G28" s="110"/>
    </row>
    <row r="29" spans="1:7">
      <c r="A29" s="52" t="s">
        <v>100</v>
      </c>
      <c r="B29" s="60" t="s">
        <v>47</v>
      </c>
      <c r="C29" s="156" t="s">
        <v>17</v>
      </c>
      <c r="D29" s="157"/>
      <c r="E29" s="158">
        <v>11.36</v>
      </c>
      <c r="F29" s="39">
        <f t="shared" si="1"/>
        <v>0</v>
      </c>
      <c r="G29" s="110"/>
    </row>
    <row r="30" spans="1:7">
      <c r="A30" s="61" t="s">
        <v>101</v>
      </c>
      <c r="B30" s="62" t="s">
        <v>102</v>
      </c>
      <c r="C30" s="156" t="s">
        <v>17</v>
      </c>
      <c r="D30" s="157"/>
      <c r="E30" s="158">
        <v>9.75</v>
      </c>
      <c r="F30" s="39">
        <f t="shared" si="1"/>
        <v>0</v>
      </c>
      <c r="G30" s="110"/>
    </row>
    <row r="31" spans="1:7">
      <c r="A31" s="52" t="s">
        <v>103</v>
      </c>
      <c r="B31" s="36" t="s">
        <v>23</v>
      </c>
      <c r="C31" s="156" t="s">
        <v>17</v>
      </c>
      <c r="D31" s="157"/>
      <c r="E31" s="158">
        <v>49.09</v>
      </c>
      <c r="F31" s="39">
        <f t="shared" si="1"/>
        <v>0</v>
      </c>
      <c r="G31" s="110"/>
    </row>
    <row r="32" spans="1:7" ht="26.25" thickBot="1">
      <c r="A32" s="63" t="s">
        <v>104</v>
      </c>
      <c r="B32" s="62" t="s">
        <v>46</v>
      </c>
      <c r="C32" s="156" t="s">
        <v>17</v>
      </c>
      <c r="D32" s="157"/>
      <c r="E32" s="159">
        <v>203.03</v>
      </c>
      <c r="F32" s="39">
        <f t="shared" si="1"/>
        <v>0</v>
      </c>
      <c r="G32" s="110"/>
    </row>
    <row r="33" spans="1:7" ht="13.5" customHeight="1" thickBot="1">
      <c r="A33" s="57"/>
      <c r="B33" s="42"/>
      <c r="C33" s="43"/>
      <c r="D33" s="44"/>
      <c r="E33" s="45" t="s">
        <v>24</v>
      </c>
      <c r="F33" s="46">
        <f>SUM(F23:F32)</f>
        <v>0</v>
      </c>
      <c r="G33" s="109" t="e">
        <f>F33/F48</f>
        <v>#DIV/0!</v>
      </c>
    </row>
    <row r="34" spans="1:7">
      <c r="A34" s="47" t="s">
        <v>41</v>
      </c>
      <c r="B34" s="48" t="s">
        <v>52</v>
      </c>
      <c r="C34" s="49"/>
      <c r="D34" s="50"/>
      <c r="E34" s="64"/>
      <c r="F34" s="39"/>
      <c r="G34" s="110"/>
    </row>
    <row r="35" spans="1:7" ht="25.5">
      <c r="A35" s="61"/>
      <c r="B35" s="62" t="s">
        <v>75</v>
      </c>
      <c r="C35" s="59" t="s">
        <v>65</v>
      </c>
      <c r="D35" s="37">
        <v>0</v>
      </c>
      <c r="E35" s="38">
        <v>320</v>
      </c>
      <c r="F35" s="39">
        <f t="shared" ref="F35:F37" si="2">D35*E35</f>
        <v>0</v>
      </c>
      <c r="G35" s="110"/>
    </row>
    <row r="36" spans="1:7" ht="25.5">
      <c r="A36" s="61"/>
      <c r="B36" s="62" t="s">
        <v>71</v>
      </c>
      <c r="C36" s="59" t="s">
        <v>65</v>
      </c>
      <c r="D36" s="37">
        <v>0</v>
      </c>
      <c r="E36" s="38">
        <v>1200</v>
      </c>
      <c r="F36" s="39">
        <f t="shared" si="2"/>
        <v>0</v>
      </c>
      <c r="G36" s="110"/>
    </row>
    <row r="37" spans="1:7" ht="25.5">
      <c r="A37" s="61"/>
      <c r="B37" s="62" t="s">
        <v>70</v>
      </c>
      <c r="C37" s="59" t="s">
        <v>65</v>
      </c>
      <c r="D37" s="37">
        <v>0</v>
      </c>
      <c r="E37" s="38">
        <v>1500</v>
      </c>
      <c r="F37" s="39">
        <f t="shared" si="2"/>
        <v>0</v>
      </c>
      <c r="G37" s="110"/>
    </row>
    <row r="38" spans="1:7">
      <c r="A38" s="65"/>
      <c r="B38" s="36" t="s">
        <v>42</v>
      </c>
      <c r="C38" s="53" t="s">
        <v>0</v>
      </c>
      <c r="D38" s="66">
        <v>0</v>
      </c>
      <c r="E38" s="38">
        <f>F15</f>
        <v>0</v>
      </c>
      <c r="F38" s="39">
        <f>D38*E38</f>
        <v>0</v>
      </c>
      <c r="G38" s="110"/>
    </row>
    <row r="39" spans="1:7" ht="13.5" thickBot="1">
      <c r="A39" s="67"/>
      <c r="B39" s="55" t="s">
        <v>105</v>
      </c>
      <c r="C39" s="56" t="s">
        <v>25</v>
      </c>
      <c r="D39" s="50">
        <v>0</v>
      </c>
      <c r="E39" s="38">
        <v>0.3</v>
      </c>
      <c r="F39" s="39">
        <f>D39*E39</f>
        <v>0</v>
      </c>
      <c r="G39" s="110"/>
    </row>
    <row r="40" spans="1:7" ht="13.5" thickBot="1">
      <c r="A40" s="68"/>
      <c r="B40" s="42"/>
      <c r="C40" s="43"/>
      <c r="D40" s="44"/>
      <c r="E40" s="45" t="s">
        <v>26</v>
      </c>
      <c r="F40" s="46">
        <f>SUM(F34:F39)</f>
        <v>0</v>
      </c>
      <c r="G40" s="109" t="e">
        <f>F40/F48</f>
        <v>#DIV/0!</v>
      </c>
    </row>
    <row r="41" spans="1:7">
      <c r="A41" s="30"/>
      <c r="B41" s="122"/>
      <c r="C41" s="59"/>
      <c r="D41" s="33"/>
      <c r="E41" s="123"/>
      <c r="F41" s="124"/>
      <c r="G41" s="109"/>
    </row>
    <row r="42" spans="1:7">
      <c r="A42" s="47" t="s">
        <v>60</v>
      </c>
      <c r="B42" s="48" t="s">
        <v>61</v>
      </c>
      <c r="C42" s="49"/>
      <c r="D42" s="50"/>
      <c r="E42" s="64"/>
      <c r="F42" s="39"/>
      <c r="G42" s="110"/>
    </row>
    <row r="43" spans="1:7">
      <c r="A43" s="47"/>
      <c r="B43" s="60" t="s">
        <v>77</v>
      </c>
      <c r="C43" s="53" t="s">
        <v>79</v>
      </c>
      <c r="D43" s="37">
        <v>0</v>
      </c>
      <c r="E43" s="38">
        <v>0</v>
      </c>
      <c r="F43" s="39">
        <f>D43*E43</f>
        <v>0</v>
      </c>
      <c r="G43" s="110"/>
    </row>
    <row r="44" spans="1:7">
      <c r="A44" s="65"/>
      <c r="B44" s="36" t="s">
        <v>63</v>
      </c>
      <c r="C44" s="53" t="s">
        <v>34</v>
      </c>
      <c r="D44" s="37">
        <v>0</v>
      </c>
      <c r="E44" s="38">
        <v>700</v>
      </c>
      <c r="F44" s="39">
        <f>D44*E44</f>
        <v>0</v>
      </c>
      <c r="G44" s="110"/>
    </row>
    <row r="45" spans="1:7" ht="13.5" thickBot="1">
      <c r="A45" s="65"/>
      <c r="B45" s="36" t="s">
        <v>64</v>
      </c>
      <c r="C45" s="53" t="s">
        <v>34</v>
      </c>
      <c r="D45" s="37">
        <v>0</v>
      </c>
      <c r="E45" s="114">
        <v>704.64</v>
      </c>
      <c r="F45" s="39">
        <f>D45*E45</f>
        <v>0</v>
      </c>
      <c r="G45" s="110"/>
    </row>
    <row r="46" spans="1:7" ht="13.5" thickBot="1">
      <c r="A46" s="68"/>
      <c r="B46" s="42"/>
      <c r="C46" s="43"/>
      <c r="D46" s="44"/>
      <c r="E46" s="45" t="s">
        <v>56</v>
      </c>
      <c r="F46" s="46">
        <f>SUM(F42:F45)</f>
        <v>0</v>
      </c>
      <c r="G46" s="109" t="e">
        <f>F46/F48</f>
        <v>#DIV/0!</v>
      </c>
    </row>
    <row r="47" spans="1:7" ht="13.5" thickBot="1">
      <c r="A47" s="69"/>
      <c r="B47" s="70"/>
      <c r="C47" s="71"/>
      <c r="D47" s="72"/>
      <c r="E47" s="73"/>
      <c r="F47" s="74"/>
      <c r="G47" s="110"/>
    </row>
    <row r="48" spans="1:7" ht="13.5" thickBot="1">
      <c r="A48" s="75" t="s">
        <v>27</v>
      </c>
      <c r="B48" s="76"/>
      <c r="C48" s="77" t="s">
        <v>28</v>
      </c>
      <c r="D48" s="78"/>
      <c r="E48" s="79"/>
      <c r="F48" s="46">
        <f>F40+F33+F15+F22+F46</f>
        <v>0</v>
      </c>
      <c r="G48" s="111" t="e">
        <f>+G46+G33+G40+G22+G15</f>
        <v>#DIV/0!</v>
      </c>
    </row>
    <row r="49" spans="1:7">
      <c r="A49" s="80"/>
      <c r="B49" s="126" t="s">
        <v>62</v>
      </c>
      <c r="C49" s="81"/>
      <c r="D49" s="82"/>
      <c r="E49" s="83"/>
      <c r="F49" s="84"/>
      <c r="G49" s="107"/>
    </row>
    <row r="50" spans="1:7" ht="12.75" customHeight="1">
      <c r="A50" s="85"/>
      <c r="B50" s="126"/>
      <c r="C50" s="7" t="s">
        <v>43</v>
      </c>
      <c r="D50" s="86"/>
      <c r="E50" s="87"/>
      <c r="F50" s="88">
        <f>F48*0.17</f>
        <v>0</v>
      </c>
      <c r="G50" s="107"/>
    </row>
    <row r="51" spans="1:7">
      <c r="A51" s="29"/>
      <c r="B51" s="126"/>
      <c r="C51" s="80"/>
      <c r="D51" s="89"/>
      <c r="E51" s="90"/>
      <c r="F51" s="91"/>
      <c r="G51" s="107"/>
    </row>
    <row r="52" spans="1:7">
      <c r="A52" s="92"/>
      <c r="B52" s="126"/>
      <c r="C52" s="93"/>
      <c r="D52" s="25" t="s">
        <v>29</v>
      </c>
      <c r="E52" s="26"/>
      <c r="F52" s="94">
        <f>(F48+F50)*0.1</f>
        <v>0</v>
      </c>
      <c r="G52" s="112"/>
    </row>
    <row r="53" spans="1:7">
      <c r="A53" s="85"/>
      <c r="B53" s="126"/>
      <c r="C53" s="80"/>
      <c r="D53" s="95"/>
      <c r="E53" s="96"/>
      <c r="F53" s="91"/>
      <c r="G53" s="107"/>
    </row>
    <row r="54" spans="1:7">
      <c r="A54" s="85"/>
      <c r="B54" s="126"/>
      <c r="C54" s="127" t="s">
        <v>30</v>
      </c>
      <c r="D54" s="128"/>
      <c r="E54" s="129"/>
      <c r="F54" s="88">
        <f>SUM(F48:F52)</f>
        <v>0</v>
      </c>
      <c r="G54" s="107"/>
    </row>
    <row r="55" spans="1:7">
      <c r="A55" s="85"/>
      <c r="B55" s="97"/>
      <c r="C55" s="130" t="s">
        <v>57</v>
      </c>
      <c r="D55" s="131"/>
      <c r="E55" s="132"/>
      <c r="F55" s="88">
        <v>0</v>
      </c>
      <c r="G55" s="113"/>
    </row>
    <row r="56" spans="1:7">
      <c r="A56" s="85"/>
      <c r="B56" s="97"/>
      <c r="C56" s="133" t="s">
        <v>58</v>
      </c>
      <c r="D56" s="134"/>
      <c r="E56" s="135"/>
      <c r="F56" s="121" t="e">
        <f>F54/F55</f>
        <v>#DIV/0!</v>
      </c>
      <c r="G56" s="113"/>
    </row>
    <row r="57" spans="1:7" ht="13.5" thickBot="1">
      <c r="A57" s="85"/>
      <c r="B57" s="97"/>
      <c r="C57" s="98" t="s">
        <v>31</v>
      </c>
      <c r="D57" s="99"/>
      <c r="E57" s="100" t="s">
        <v>59</v>
      </c>
      <c r="F57" s="91"/>
      <c r="G57" s="113"/>
    </row>
    <row r="58" spans="1:7" ht="13.5" thickBot="1">
      <c r="A58" s="101"/>
      <c r="B58" s="102"/>
      <c r="C58" s="103" t="s">
        <v>33</v>
      </c>
      <c r="D58" s="104"/>
      <c r="E58" s="105"/>
      <c r="F58" s="106">
        <v>0</v>
      </c>
      <c r="G58" s="113"/>
    </row>
  </sheetData>
  <mergeCells count="10">
    <mergeCell ref="C55:E55"/>
    <mergeCell ref="C56:E56"/>
    <mergeCell ref="A1:F1"/>
    <mergeCell ref="A2:B2"/>
    <mergeCell ref="C2:F2"/>
    <mergeCell ref="A3:B8"/>
    <mergeCell ref="C3:F3"/>
    <mergeCell ref="C8:F8"/>
    <mergeCell ref="B49:B54"/>
    <mergeCell ref="C54:E54"/>
  </mergeCells>
  <pageMargins left="0.75" right="0.75" top="1" bottom="1" header="0.5" footer="0.5"/>
  <pageSetup paperSize="9"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4553E-3680-4DD4-B3E4-9C81287EF633}">
  <sheetPr>
    <pageSetUpPr fitToPage="1"/>
  </sheetPr>
  <dimension ref="A1:G56"/>
  <sheetViews>
    <sheetView topLeftCell="A16" workbookViewId="0">
      <selection activeCell="D36" sqref="D36"/>
    </sheetView>
  </sheetViews>
  <sheetFormatPr defaultRowHeight="12.75"/>
  <cols>
    <col min="1" max="1" width="11.140625" customWidth="1"/>
    <col min="2" max="2" width="58.28515625" customWidth="1"/>
    <col min="3" max="3" width="12" customWidth="1"/>
    <col min="4" max="4" width="13.85546875" customWidth="1"/>
    <col min="5" max="5" width="17.85546875" customWidth="1"/>
    <col min="6" max="6" width="15.7109375" customWidth="1"/>
    <col min="7" max="7" width="8.140625" bestFit="1" customWidth="1"/>
  </cols>
  <sheetData>
    <row r="1" spans="1:7" ht="21" thickBot="1">
      <c r="A1" s="136" t="s">
        <v>1</v>
      </c>
      <c r="B1" s="137"/>
      <c r="C1" s="137"/>
      <c r="D1" s="137"/>
      <c r="E1" s="137"/>
      <c r="F1" s="138"/>
      <c r="G1" s="1"/>
    </row>
    <row r="2" spans="1:7" ht="16.5" thickBot="1">
      <c r="A2" s="139" t="s">
        <v>2</v>
      </c>
      <c r="B2" s="140"/>
      <c r="C2" s="141"/>
      <c r="D2" s="142"/>
      <c r="E2" s="142"/>
      <c r="F2" s="143"/>
      <c r="G2" s="2"/>
    </row>
    <row r="3" spans="1:7" ht="13.5">
      <c r="A3" s="144" t="s">
        <v>69</v>
      </c>
      <c r="B3" s="145"/>
      <c r="C3" s="150" t="s">
        <v>84</v>
      </c>
      <c r="D3" s="151"/>
      <c r="E3" s="151"/>
      <c r="F3" s="152"/>
      <c r="G3" s="2"/>
    </row>
    <row r="4" spans="1:7" ht="13.5">
      <c r="A4" s="146"/>
      <c r="B4" s="147"/>
      <c r="C4" s="3"/>
      <c r="D4" s="4"/>
      <c r="E4" s="5"/>
      <c r="F4" s="6"/>
      <c r="G4" s="2"/>
    </row>
    <row r="5" spans="1:7" ht="13.5">
      <c r="A5" s="146"/>
      <c r="B5" s="147"/>
      <c r="C5" s="7" t="s">
        <v>3</v>
      </c>
      <c r="D5" s="8"/>
      <c r="E5" s="9"/>
      <c r="F5" s="10"/>
      <c r="G5" s="2"/>
    </row>
    <row r="6" spans="1:7" ht="15.75">
      <c r="A6" s="146"/>
      <c r="B6" s="147"/>
      <c r="C6" s="7" t="s">
        <v>4</v>
      </c>
      <c r="D6" s="11" t="s">
        <v>92</v>
      </c>
      <c r="E6" s="9"/>
      <c r="F6" s="10"/>
      <c r="G6" s="2"/>
    </row>
    <row r="7" spans="1:7" ht="13.5">
      <c r="A7" s="146"/>
      <c r="B7" s="147"/>
      <c r="C7" s="12" t="s">
        <v>5</v>
      </c>
      <c r="D7" s="13"/>
      <c r="E7" s="14"/>
      <c r="F7" s="15"/>
      <c r="G7" s="2"/>
    </row>
    <row r="8" spans="1:7" ht="267" customHeight="1" thickBot="1">
      <c r="A8" s="148"/>
      <c r="B8" s="149"/>
      <c r="C8" s="153" t="s">
        <v>80</v>
      </c>
      <c r="D8" s="154"/>
      <c r="E8" s="154"/>
      <c r="F8" s="155"/>
      <c r="G8" s="2"/>
    </row>
    <row r="9" spans="1:7">
      <c r="A9" s="16" t="s">
        <v>6</v>
      </c>
      <c r="B9" s="27" t="s">
        <v>37</v>
      </c>
      <c r="C9" s="16" t="s">
        <v>7</v>
      </c>
      <c r="D9" s="16" t="s">
        <v>8</v>
      </c>
      <c r="E9" s="17" t="s">
        <v>9</v>
      </c>
      <c r="F9" s="18" t="s">
        <v>10</v>
      </c>
      <c r="G9" s="18" t="s">
        <v>44</v>
      </c>
    </row>
    <row r="10" spans="1:7" ht="13.5" thickBot="1">
      <c r="A10" s="19" t="s">
        <v>11</v>
      </c>
      <c r="B10" s="20"/>
      <c r="C10" s="19" t="s">
        <v>12</v>
      </c>
      <c r="D10" s="21"/>
      <c r="E10" s="22" t="s">
        <v>13</v>
      </c>
      <c r="F10" s="23" t="s">
        <v>14</v>
      </c>
      <c r="G10" s="23" t="s">
        <v>45</v>
      </c>
    </row>
    <row r="11" spans="1:7" ht="15.75">
      <c r="A11" s="24"/>
      <c r="B11" s="28"/>
      <c r="C11" s="116"/>
      <c r="D11" s="117"/>
      <c r="E11" s="116"/>
      <c r="F11" s="118"/>
      <c r="G11" s="2"/>
    </row>
    <row r="12" spans="1:7">
      <c r="A12" s="30" t="s">
        <v>40</v>
      </c>
      <c r="B12" s="31" t="s">
        <v>53</v>
      </c>
      <c r="C12" s="32"/>
      <c r="D12" s="33"/>
      <c r="E12" s="34"/>
      <c r="F12" s="35"/>
      <c r="G12" s="107"/>
    </row>
    <row r="13" spans="1:7">
      <c r="A13" s="125"/>
      <c r="B13" s="31"/>
      <c r="C13" s="32"/>
      <c r="D13" s="33"/>
      <c r="E13" s="34"/>
      <c r="F13" s="39">
        <f t="shared" ref="F13:F14" si="0">D13*E13</f>
        <v>0</v>
      </c>
      <c r="G13" s="107"/>
    </row>
    <row r="14" spans="1:7" ht="13.5" thickBot="1">
      <c r="A14" s="108"/>
      <c r="B14" s="40"/>
      <c r="C14" s="32"/>
      <c r="D14" s="37"/>
      <c r="E14" s="38"/>
      <c r="F14" s="39">
        <f t="shared" si="0"/>
        <v>0</v>
      </c>
      <c r="G14" s="107"/>
    </row>
    <row r="15" spans="1:7" ht="13.5" thickBot="1">
      <c r="A15" s="41"/>
      <c r="B15" s="42"/>
      <c r="C15" s="43"/>
      <c r="D15" s="44"/>
      <c r="E15" s="45" t="s">
        <v>54</v>
      </c>
      <c r="F15" s="46">
        <f>SUM(F12:F14)</f>
        <v>0</v>
      </c>
      <c r="G15" s="109" t="e">
        <f>F15/F46</f>
        <v>#DIV/0!</v>
      </c>
    </row>
    <row r="16" spans="1:7">
      <c r="A16" s="47" t="s">
        <v>39</v>
      </c>
      <c r="B16" s="48" t="s">
        <v>38</v>
      </c>
      <c r="C16" s="49"/>
      <c r="D16" s="50"/>
      <c r="E16" s="51"/>
      <c r="F16" s="39"/>
      <c r="G16" s="107"/>
    </row>
    <row r="17" spans="1:7">
      <c r="A17" s="52" t="s">
        <v>35</v>
      </c>
      <c r="B17" s="36" t="s">
        <v>36</v>
      </c>
      <c r="C17" s="53" t="s">
        <v>17</v>
      </c>
      <c r="D17" s="37">
        <v>0</v>
      </c>
      <c r="E17" s="38">
        <v>33.42</v>
      </c>
      <c r="F17" s="39">
        <f>D17*E17</f>
        <v>0</v>
      </c>
      <c r="G17" s="107"/>
    </row>
    <row r="18" spans="1:7">
      <c r="A18" s="52" t="s">
        <v>15</v>
      </c>
      <c r="B18" s="36" t="s">
        <v>16</v>
      </c>
      <c r="C18" s="53" t="s">
        <v>17</v>
      </c>
      <c r="D18" s="37">
        <v>0</v>
      </c>
      <c r="E18" s="38">
        <v>31.67</v>
      </c>
      <c r="F18" s="39">
        <f>D18*E18</f>
        <v>0</v>
      </c>
      <c r="G18" s="107"/>
    </row>
    <row r="19" spans="1:7">
      <c r="A19" s="52" t="s">
        <v>18</v>
      </c>
      <c r="B19" s="36" t="s">
        <v>19</v>
      </c>
      <c r="C19" s="119"/>
      <c r="D19" s="119"/>
      <c r="E19" s="119"/>
      <c r="F19" s="120"/>
      <c r="G19" s="107"/>
    </row>
    <row r="20" spans="1:7" ht="25.5">
      <c r="A20" s="67"/>
      <c r="B20" s="115" t="s">
        <v>81</v>
      </c>
      <c r="C20" s="53" t="s">
        <v>17</v>
      </c>
      <c r="D20" s="37">
        <v>0</v>
      </c>
      <c r="E20" s="38">
        <v>29.38</v>
      </c>
      <c r="F20" s="39">
        <f>D20*E20</f>
        <v>0</v>
      </c>
      <c r="G20" s="107"/>
    </row>
    <row r="21" spans="1:7" ht="13.5" thickBot="1">
      <c r="A21" s="54" t="s">
        <v>20</v>
      </c>
      <c r="B21" s="55" t="s">
        <v>21</v>
      </c>
      <c r="C21" s="56" t="s">
        <v>17</v>
      </c>
      <c r="D21" s="50">
        <v>0</v>
      </c>
      <c r="E21" s="38">
        <v>26.39</v>
      </c>
      <c r="F21" s="39">
        <f>D21*E21</f>
        <v>0</v>
      </c>
      <c r="G21" s="107"/>
    </row>
    <row r="22" spans="1:7" ht="13.5" thickBot="1">
      <c r="A22" s="57"/>
      <c r="B22" s="58"/>
      <c r="C22" s="43"/>
      <c r="D22" s="44"/>
      <c r="E22" s="45" t="s">
        <v>55</v>
      </c>
      <c r="F22" s="46">
        <f>SUM(F18:F21)</f>
        <v>0</v>
      </c>
      <c r="G22" s="109" t="e">
        <f>F22/F46</f>
        <v>#DIV/0!</v>
      </c>
    </row>
    <row r="23" spans="1:7">
      <c r="A23" s="47" t="s">
        <v>41</v>
      </c>
      <c r="B23" s="48" t="s">
        <v>51</v>
      </c>
      <c r="C23" s="59"/>
      <c r="D23" s="37"/>
      <c r="E23" s="34"/>
      <c r="F23" s="39"/>
      <c r="G23" s="110"/>
    </row>
    <row r="24" spans="1:7">
      <c r="A24" s="52" t="s">
        <v>94</v>
      </c>
      <c r="B24" s="60" t="s">
        <v>22</v>
      </c>
      <c r="C24" s="156" t="s">
        <v>17</v>
      </c>
      <c r="D24" s="157"/>
      <c r="E24" s="158">
        <v>54.04</v>
      </c>
      <c r="F24" s="39">
        <f>D24*E24</f>
        <v>0</v>
      </c>
      <c r="G24" s="110"/>
    </row>
    <row r="25" spans="1:7">
      <c r="A25" s="52" t="s">
        <v>95</v>
      </c>
      <c r="B25" s="60" t="s">
        <v>96</v>
      </c>
      <c r="C25" s="156" t="s">
        <v>17</v>
      </c>
      <c r="D25" s="157"/>
      <c r="E25" s="158">
        <v>84.88</v>
      </c>
      <c r="F25" s="39">
        <f>D25*E25</f>
        <v>0</v>
      </c>
      <c r="G25" s="110"/>
    </row>
    <row r="26" spans="1:7">
      <c r="A26" s="52" t="s">
        <v>97</v>
      </c>
      <c r="B26" s="60" t="s">
        <v>49</v>
      </c>
      <c r="C26" s="156" t="s">
        <v>17</v>
      </c>
      <c r="D26" s="157"/>
      <c r="E26" s="158">
        <v>21.61</v>
      </c>
      <c r="F26" s="39">
        <f t="shared" ref="F26:F32" si="1">D26*E26</f>
        <v>0</v>
      </c>
      <c r="G26" s="110"/>
    </row>
    <row r="27" spans="1:7">
      <c r="A27" s="52" t="s">
        <v>98</v>
      </c>
      <c r="B27" s="60" t="s">
        <v>50</v>
      </c>
      <c r="C27" s="156" t="s">
        <v>32</v>
      </c>
      <c r="D27" s="157"/>
      <c r="E27" s="158">
        <v>17.920000000000002</v>
      </c>
      <c r="F27" s="39">
        <f t="shared" si="1"/>
        <v>0</v>
      </c>
      <c r="G27" s="110"/>
    </row>
    <row r="28" spans="1:7">
      <c r="A28" s="52" t="s">
        <v>99</v>
      </c>
      <c r="B28" s="60" t="s">
        <v>48</v>
      </c>
      <c r="C28" s="156" t="s">
        <v>17</v>
      </c>
      <c r="D28" s="157"/>
      <c r="E28" s="158">
        <v>43</v>
      </c>
      <c r="F28" s="39">
        <f t="shared" si="1"/>
        <v>0</v>
      </c>
      <c r="G28" s="110"/>
    </row>
    <row r="29" spans="1:7">
      <c r="A29" s="52" t="s">
        <v>100</v>
      </c>
      <c r="B29" s="60" t="s">
        <v>47</v>
      </c>
      <c r="C29" s="156" t="s">
        <v>17</v>
      </c>
      <c r="D29" s="157"/>
      <c r="E29" s="158">
        <v>11.36</v>
      </c>
      <c r="F29" s="39">
        <f t="shared" si="1"/>
        <v>0</v>
      </c>
      <c r="G29" s="110"/>
    </row>
    <row r="30" spans="1:7">
      <c r="A30" s="61" t="s">
        <v>101</v>
      </c>
      <c r="B30" s="62" t="s">
        <v>102</v>
      </c>
      <c r="C30" s="156" t="s">
        <v>17</v>
      </c>
      <c r="D30" s="157"/>
      <c r="E30" s="158">
        <v>9.75</v>
      </c>
      <c r="F30" s="39">
        <f t="shared" si="1"/>
        <v>0</v>
      </c>
      <c r="G30" s="110"/>
    </row>
    <row r="31" spans="1:7">
      <c r="A31" s="52" t="s">
        <v>103</v>
      </c>
      <c r="B31" s="36" t="s">
        <v>23</v>
      </c>
      <c r="C31" s="156" t="s">
        <v>17</v>
      </c>
      <c r="D31" s="157"/>
      <c r="E31" s="158">
        <v>49.09</v>
      </c>
      <c r="F31" s="39">
        <f t="shared" si="1"/>
        <v>0</v>
      </c>
      <c r="G31" s="110"/>
    </row>
    <row r="32" spans="1:7" ht="14.25" customHeight="1" thickBot="1">
      <c r="A32" s="63" t="s">
        <v>104</v>
      </c>
      <c r="B32" s="62" t="s">
        <v>46</v>
      </c>
      <c r="C32" s="156" t="s">
        <v>17</v>
      </c>
      <c r="D32" s="157"/>
      <c r="E32" s="159">
        <v>203.03</v>
      </c>
      <c r="F32" s="39">
        <f t="shared" si="1"/>
        <v>0</v>
      </c>
      <c r="G32" s="110"/>
    </row>
    <row r="33" spans="1:7" ht="13.5" customHeight="1" thickBot="1">
      <c r="A33" s="57"/>
      <c r="B33" s="42"/>
      <c r="C33" s="43"/>
      <c r="D33" s="44"/>
      <c r="E33" s="45" t="s">
        <v>24</v>
      </c>
      <c r="F33" s="46">
        <f>SUM(F23:F32)</f>
        <v>0</v>
      </c>
      <c r="G33" s="109" t="e">
        <f>F33/F46</f>
        <v>#DIV/0!</v>
      </c>
    </row>
    <row r="34" spans="1:7">
      <c r="A34" s="47" t="s">
        <v>41</v>
      </c>
      <c r="B34" s="48" t="s">
        <v>52</v>
      </c>
      <c r="C34" s="49"/>
      <c r="D34" s="50"/>
      <c r="E34" s="64"/>
      <c r="F34" s="39"/>
      <c r="G34" s="110"/>
    </row>
    <row r="35" spans="1:7" ht="25.5">
      <c r="A35" s="61"/>
      <c r="B35" s="62" t="s">
        <v>75</v>
      </c>
      <c r="C35" s="59" t="s">
        <v>65</v>
      </c>
      <c r="D35" s="37">
        <v>0</v>
      </c>
      <c r="E35" s="38">
        <v>320</v>
      </c>
      <c r="F35" s="39">
        <f t="shared" ref="F35:F37" si="2">D35*E35</f>
        <v>0</v>
      </c>
      <c r="G35" s="110"/>
    </row>
    <row r="36" spans="1:7" ht="25.5">
      <c r="A36" s="61"/>
      <c r="B36" s="62" t="s">
        <v>71</v>
      </c>
      <c r="C36" s="59" t="s">
        <v>65</v>
      </c>
      <c r="D36" s="37">
        <v>0</v>
      </c>
      <c r="E36" s="38">
        <v>1200</v>
      </c>
      <c r="F36" s="39">
        <f t="shared" si="2"/>
        <v>0</v>
      </c>
      <c r="G36" s="110"/>
    </row>
    <row r="37" spans="1:7" ht="25.5">
      <c r="A37" s="61"/>
      <c r="B37" s="62" t="s">
        <v>70</v>
      </c>
      <c r="C37" s="59" t="s">
        <v>65</v>
      </c>
      <c r="D37" s="37">
        <v>0</v>
      </c>
      <c r="E37" s="38">
        <v>1500</v>
      </c>
      <c r="F37" s="39">
        <f t="shared" si="2"/>
        <v>0</v>
      </c>
      <c r="G37" s="110"/>
    </row>
    <row r="38" spans="1:7">
      <c r="A38" s="65"/>
      <c r="B38" s="36" t="s">
        <v>42</v>
      </c>
      <c r="C38" s="53" t="s">
        <v>0</v>
      </c>
      <c r="D38" s="66">
        <v>0</v>
      </c>
      <c r="E38" s="38">
        <f>F15</f>
        <v>0</v>
      </c>
      <c r="F38" s="39">
        <f>D38*E38</f>
        <v>0</v>
      </c>
      <c r="G38" s="110"/>
    </row>
    <row r="39" spans="1:7" ht="13.5" thickBot="1">
      <c r="A39" s="67"/>
      <c r="B39" s="55" t="s">
        <v>105</v>
      </c>
      <c r="C39" s="56" t="s">
        <v>25</v>
      </c>
      <c r="D39" s="50">
        <v>0</v>
      </c>
      <c r="E39" s="38">
        <v>0.3</v>
      </c>
      <c r="F39" s="39">
        <f>D39*E39</f>
        <v>0</v>
      </c>
      <c r="G39" s="110"/>
    </row>
    <row r="40" spans="1:7" ht="13.5" thickBot="1">
      <c r="A40" s="68"/>
      <c r="B40" s="42"/>
      <c r="C40" s="43"/>
      <c r="D40" s="44"/>
      <c r="E40" s="45" t="s">
        <v>26</v>
      </c>
      <c r="F40" s="46">
        <f>SUM(F34:F39)</f>
        <v>0</v>
      </c>
      <c r="G40" s="109" t="e">
        <f>F40/F46</f>
        <v>#DIV/0!</v>
      </c>
    </row>
    <row r="41" spans="1:7">
      <c r="A41" s="47" t="s">
        <v>60</v>
      </c>
      <c r="B41" s="48" t="s">
        <v>61</v>
      </c>
      <c r="C41" s="49"/>
      <c r="D41" s="50"/>
      <c r="E41" s="64"/>
      <c r="F41" s="39"/>
      <c r="G41" s="110"/>
    </row>
    <row r="42" spans="1:7">
      <c r="A42" s="65"/>
      <c r="B42" s="36" t="s">
        <v>63</v>
      </c>
      <c r="C42" s="53" t="s">
        <v>34</v>
      </c>
      <c r="D42" s="37">
        <v>0</v>
      </c>
      <c r="E42" s="38">
        <v>700</v>
      </c>
      <c r="F42" s="39">
        <f>D42*E42</f>
        <v>0</v>
      </c>
      <c r="G42" s="110"/>
    </row>
    <row r="43" spans="1:7" ht="13.5" thickBot="1">
      <c r="A43" s="65"/>
      <c r="B43" s="36" t="s">
        <v>64</v>
      </c>
      <c r="C43" s="53" t="s">
        <v>34</v>
      </c>
      <c r="D43" s="37">
        <v>0</v>
      </c>
      <c r="E43" s="114">
        <v>704.64</v>
      </c>
      <c r="F43" s="39">
        <f>D43*E43</f>
        <v>0</v>
      </c>
      <c r="G43" s="110"/>
    </row>
    <row r="44" spans="1:7" ht="13.5" thickBot="1">
      <c r="A44" s="68"/>
      <c r="B44" s="42"/>
      <c r="C44" s="43"/>
      <c r="D44" s="44"/>
      <c r="E44" s="45" t="s">
        <v>56</v>
      </c>
      <c r="F44" s="46">
        <f>SUM(F41:F43)</f>
        <v>0</v>
      </c>
      <c r="G44" s="109" t="e">
        <f>F44/F46</f>
        <v>#DIV/0!</v>
      </c>
    </row>
    <row r="45" spans="1:7" ht="13.5" thickBot="1">
      <c r="A45" s="69"/>
      <c r="B45" s="70"/>
      <c r="C45" s="71"/>
      <c r="D45" s="72"/>
      <c r="E45" s="73"/>
      <c r="F45" s="74"/>
      <c r="G45" s="110"/>
    </row>
    <row r="46" spans="1:7" ht="13.5" thickBot="1">
      <c r="A46" s="75" t="s">
        <v>27</v>
      </c>
      <c r="B46" s="76"/>
      <c r="C46" s="77" t="s">
        <v>28</v>
      </c>
      <c r="D46" s="78"/>
      <c r="E46" s="79"/>
      <c r="F46" s="46">
        <f>F40+F33+F15+F22+F44</f>
        <v>0</v>
      </c>
      <c r="G46" s="111" t="e">
        <f>+G44+G33+G40+G22+G15</f>
        <v>#DIV/0!</v>
      </c>
    </row>
    <row r="47" spans="1:7">
      <c r="A47" s="80"/>
      <c r="B47" s="126" t="s">
        <v>62</v>
      </c>
      <c r="C47" s="81"/>
      <c r="D47" s="82"/>
      <c r="E47" s="83"/>
      <c r="F47" s="84"/>
      <c r="G47" s="107"/>
    </row>
    <row r="48" spans="1:7">
      <c r="A48" s="85"/>
      <c r="B48" s="126"/>
      <c r="C48" s="7" t="s">
        <v>43</v>
      </c>
      <c r="D48" s="86"/>
      <c r="E48" s="87"/>
      <c r="F48" s="88">
        <f>F46*0.17</f>
        <v>0</v>
      </c>
      <c r="G48" s="107"/>
    </row>
    <row r="49" spans="1:7" ht="12.75" customHeight="1">
      <c r="A49" s="29"/>
      <c r="B49" s="126"/>
      <c r="C49" s="80"/>
      <c r="D49" s="89"/>
      <c r="E49" s="90"/>
      <c r="F49" s="91"/>
      <c r="G49" s="107"/>
    </row>
    <row r="50" spans="1:7">
      <c r="A50" s="92"/>
      <c r="B50" s="126"/>
      <c r="C50" s="93"/>
      <c r="D50" s="25" t="s">
        <v>29</v>
      </c>
      <c r="E50" s="26"/>
      <c r="F50" s="94">
        <f>(F46+F48)*0.1</f>
        <v>0</v>
      </c>
      <c r="G50" s="112"/>
    </row>
    <row r="51" spans="1:7">
      <c r="A51" s="85"/>
      <c r="B51" s="126"/>
      <c r="C51" s="80"/>
      <c r="D51" s="95"/>
      <c r="E51" s="96"/>
      <c r="F51" s="91"/>
      <c r="G51" s="107"/>
    </row>
    <row r="52" spans="1:7">
      <c r="A52" s="85"/>
      <c r="B52" s="126"/>
      <c r="C52" s="127" t="s">
        <v>30</v>
      </c>
      <c r="D52" s="128"/>
      <c r="E52" s="129"/>
      <c r="F52" s="88">
        <f>SUM(F46:F50)</f>
        <v>0</v>
      </c>
      <c r="G52" s="107"/>
    </row>
    <row r="53" spans="1:7">
      <c r="A53" s="85"/>
      <c r="B53" s="97"/>
      <c r="C53" s="130" t="s">
        <v>57</v>
      </c>
      <c r="D53" s="131"/>
      <c r="E53" s="132"/>
      <c r="F53" s="88">
        <v>0</v>
      </c>
      <c r="G53" s="113"/>
    </row>
    <row r="54" spans="1:7">
      <c r="A54" s="85"/>
      <c r="B54" s="97"/>
      <c r="C54" s="133" t="s">
        <v>58</v>
      </c>
      <c r="D54" s="134"/>
      <c r="E54" s="135"/>
      <c r="F54" s="121" t="e">
        <f>F52/F53</f>
        <v>#DIV/0!</v>
      </c>
      <c r="G54" s="113"/>
    </row>
    <row r="55" spans="1:7" ht="13.5" thickBot="1">
      <c r="A55" s="85"/>
      <c r="B55" s="97"/>
      <c r="C55" s="98" t="s">
        <v>31</v>
      </c>
      <c r="D55" s="99"/>
      <c r="E55" s="100" t="s">
        <v>59</v>
      </c>
      <c r="F55" s="91"/>
      <c r="G55" s="113"/>
    </row>
    <row r="56" spans="1:7" ht="13.5" thickBot="1">
      <c r="A56" s="101"/>
      <c r="B56" s="102"/>
      <c r="C56" s="103" t="s">
        <v>33</v>
      </c>
      <c r="D56" s="104"/>
      <c r="E56" s="105"/>
      <c r="F56" s="106">
        <v>0</v>
      </c>
      <c r="G56" s="113"/>
    </row>
  </sheetData>
  <mergeCells count="10">
    <mergeCell ref="C54:E54"/>
    <mergeCell ref="A1:F1"/>
    <mergeCell ref="A2:B2"/>
    <mergeCell ref="C2:F2"/>
    <mergeCell ref="A3:B8"/>
    <mergeCell ref="C3:F3"/>
    <mergeCell ref="C8:F8"/>
    <mergeCell ref="B47:B52"/>
    <mergeCell ref="C52:E52"/>
    <mergeCell ref="C53:E53"/>
  </mergeCells>
  <pageMargins left="0.75" right="0.75" top="1" bottom="1" header="0.5" footer="0.5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10</vt:i4>
      </vt:variant>
    </vt:vector>
  </HeadingPairs>
  <TitlesOfParts>
    <vt:vector size="20" baseType="lpstr">
      <vt:lpstr>AP.A</vt:lpstr>
      <vt:lpstr>AP.B</vt:lpstr>
      <vt:lpstr>AP.C</vt:lpstr>
      <vt:lpstr>AP.D</vt:lpstr>
      <vt:lpstr>AP.E</vt:lpstr>
      <vt:lpstr>AP.F</vt:lpstr>
      <vt:lpstr>AP.G</vt:lpstr>
      <vt:lpstr>AP.H</vt:lpstr>
      <vt:lpstr>AP.I</vt:lpstr>
      <vt:lpstr>AP.L</vt:lpstr>
      <vt:lpstr>AP.A!Area_stampa</vt:lpstr>
      <vt:lpstr>AP.B!Area_stampa</vt:lpstr>
      <vt:lpstr>AP.C!Area_stampa</vt:lpstr>
      <vt:lpstr>AP.D!Area_stampa</vt:lpstr>
      <vt:lpstr>AP.E!Area_stampa</vt:lpstr>
      <vt:lpstr>AP.F!Area_stampa</vt:lpstr>
      <vt:lpstr>AP.G!Area_stampa</vt:lpstr>
      <vt:lpstr>AP.H!Area_stampa</vt:lpstr>
      <vt:lpstr>AP.I!Area_stampa</vt:lpstr>
      <vt:lpstr>AP.L!Area_stampa</vt:lpstr>
    </vt:vector>
  </TitlesOfParts>
  <Company>/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excel per analisi prezzo in edilizia</dc:title>
  <dc:creator>studio petrillo</dc:creator>
  <cp:lastModifiedBy>utente</cp:lastModifiedBy>
  <cp:lastPrinted>2024-05-02T14:48:43Z</cp:lastPrinted>
  <dcterms:created xsi:type="dcterms:W3CDTF">1999-09-10T09:12:31Z</dcterms:created>
  <dcterms:modified xsi:type="dcterms:W3CDTF">2024-05-02T14:49:28Z</dcterms:modified>
</cp:coreProperties>
</file>